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業務分担表" sheetId="1" r:id="rId4"/>
    <sheet state="visible" name="担当者別集計" sheetId="2" r:id="rId5"/>
  </sheets>
  <definedNames/>
  <calcPr/>
  <extLst>
    <ext uri="GoogleSheetsCustomDataVersion2">
      <go:sheetsCustomData xmlns:go="http://customooxmlschemas.google.com/" r:id="rId6" roundtripDataChecksum="VLmShbyAleFkfyd85RKvJEDYUtBhiZw9yXHhJin0rbI="/>
    </ext>
  </extLst>
</workbook>
</file>

<file path=xl/sharedStrings.xml><?xml version="1.0" encoding="utf-8"?>
<sst xmlns="http://schemas.openxmlformats.org/spreadsheetml/2006/main" count="65" uniqueCount="57">
  <si>
    <t>担当者別集計</t>
  </si>
  <si>
    <t>業務分担表</t>
  </si>
  <si>
    <t>月間所定労働時間</t>
  </si>
  <si>
    <t>対象チーム</t>
  </si>
  <si>
    <r>
      <rPr>
        <rFont val="Noto Sans CJK SC"/>
        <color rgb="FF000000"/>
        <sz val="10.0"/>
      </rPr>
      <t>（例）営業企画部　第</t>
    </r>
    <r>
      <rPr>
        <rFont val="游ゴシック"/>
        <color rgb="FF000000"/>
        <sz val="10.0"/>
      </rPr>
      <t>1</t>
    </r>
    <r>
      <rPr>
        <rFont val="Noto Sans CJK SC"/>
        <color rgb="FF000000"/>
        <sz val="10.0"/>
      </rPr>
      <t>グループ</t>
    </r>
  </si>
  <si>
    <t>時間　←自社の所定労働時間を入力してください</t>
  </si>
  <si>
    <t>担当者名を入力すると、「業務分担表」シートから工数が自動で集計されます。名前は分担表シートの表記と一致させてください。</t>
  </si>
  <si>
    <t>担当者</t>
  </si>
  <si>
    <t>担当
業務数</t>
  </si>
  <si>
    <r>
      <rPr>
        <rFont val="Noto Sans CJK SC"/>
        <b/>
        <color rgb="FFFFFFFF"/>
        <sz val="10.0"/>
      </rPr>
      <t xml:space="preserve">月間工数
</t>
    </r>
    <r>
      <rPr>
        <rFont val="游ゴシック"/>
        <b/>
        <color rgb="FFFFFFFF"/>
        <sz val="10.0"/>
      </rPr>
      <t>(</t>
    </r>
    <r>
      <rPr>
        <rFont val="Noto Sans CJK SC"/>
        <b/>
        <color rgb="FFFFFFFF"/>
        <sz val="10.0"/>
      </rPr>
      <t>時間</t>
    </r>
    <r>
      <rPr>
        <rFont val="游ゴシック"/>
        <b/>
        <color rgb="FFFFFFFF"/>
        <sz val="10.0"/>
      </rPr>
      <t>)</t>
    </r>
  </si>
  <si>
    <t>稼働率</t>
  </si>
  <si>
    <t>チーム内
シェア</t>
  </si>
  <si>
    <t>作成日</t>
  </si>
  <si>
    <t>平均比</t>
  </si>
  <si>
    <t>代われる人が
いない業務</t>
  </si>
  <si>
    <t>判定</t>
  </si>
  <si>
    <t>佐藤</t>
  </si>
  <si>
    <r>
      <rPr>
        <rFont val="Noto Sans CJK SC"/>
        <color rgb="FF333333"/>
        <sz val="9.0"/>
      </rPr>
      <t>白いセル＝入力欄／薄い青のセル＝自動計算欄（数式が入っています。上書きしないでください）　※</t>
    </r>
    <r>
      <rPr>
        <rFont val="游ゴシック"/>
        <color rgb="FF333333"/>
        <sz val="9.0"/>
      </rPr>
      <t>6</t>
    </r>
    <r>
      <rPr>
        <rFont val="Noto Sans CJK SC"/>
        <color rgb="FF333333"/>
        <sz val="9.0"/>
      </rPr>
      <t>〜</t>
    </r>
    <r>
      <rPr>
        <rFont val="游ゴシック"/>
        <color rgb="FF333333"/>
        <sz val="9.0"/>
      </rPr>
      <t>8</t>
    </r>
    <r>
      <rPr>
        <rFont val="Noto Sans CJK SC"/>
        <color rgb="FF333333"/>
        <sz val="9.0"/>
      </rPr>
      <t>行目は記入例です。上書きしてお使いください</t>
    </r>
  </si>
  <si>
    <t>No.</t>
  </si>
  <si>
    <t>業務名</t>
  </si>
  <si>
    <t>業務分類</t>
  </si>
  <si>
    <t>主担当</t>
  </si>
  <si>
    <t>副担当
（代われる人）</t>
  </si>
  <si>
    <r>
      <rPr>
        <rFont val="游ゴシック"/>
        <b/>
        <color rgb="FFFFFFFF"/>
        <sz val="10.0"/>
      </rPr>
      <t>1</t>
    </r>
    <r>
      <rPr>
        <rFont val="Noto Sans CJK SC"/>
        <b/>
        <color rgb="FFFFFFFF"/>
        <sz val="10.0"/>
      </rPr>
      <t>回あたり
所要時間</t>
    </r>
    <r>
      <rPr>
        <rFont val="游ゴシック"/>
        <b/>
        <color rgb="FFFFFFFF"/>
        <sz val="10.0"/>
      </rPr>
      <t>(</t>
    </r>
    <r>
      <rPr>
        <rFont val="Noto Sans CJK SC"/>
        <b/>
        <color rgb="FFFFFFFF"/>
        <sz val="10.0"/>
      </rPr>
      <t>分</t>
    </r>
    <r>
      <rPr>
        <rFont val="游ゴシック"/>
        <b/>
        <color rgb="FFFFFFFF"/>
        <sz val="10.0"/>
      </rPr>
      <t>)</t>
    </r>
  </si>
  <si>
    <t>月間
発生回数</t>
  </si>
  <si>
    <r>
      <rPr>
        <rFont val="Noto Sans CJK SC"/>
        <b/>
        <color rgb="FFFFFFFF"/>
        <sz val="10.0"/>
      </rPr>
      <t xml:space="preserve">月間工数
</t>
    </r>
    <r>
      <rPr>
        <rFont val="游ゴシック"/>
        <b/>
        <color rgb="FFFFFFFF"/>
        <sz val="10.0"/>
      </rPr>
      <t>(</t>
    </r>
    <r>
      <rPr>
        <rFont val="Noto Sans CJK SC"/>
        <b/>
        <color rgb="FFFFFFFF"/>
        <sz val="10.0"/>
      </rPr>
      <t>時間</t>
    </r>
    <r>
      <rPr>
        <rFont val="游ゴシック"/>
        <b/>
        <color rgb="FFFFFFFF"/>
        <sz val="10.0"/>
      </rPr>
      <t>)</t>
    </r>
  </si>
  <si>
    <t>マニュアル</t>
  </si>
  <si>
    <t>引き継ぎ
難度</t>
  </si>
  <si>
    <t>偏りリスク</t>
  </si>
  <si>
    <t>備考</t>
  </si>
  <si>
    <t>月次売上レポート作成</t>
  </si>
  <si>
    <t>定型・報告</t>
  </si>
  <si>
    <t>なし</t>
  </si>
  <si>
    <t>無</t>
  </si>
  <si>
    <t>高</t>
  </si>
  <si>
    <t>経営会議提出用</t>
  </si>
  <si>
    <t>問い合わせ一次対応</t>
  </si>
  <si>
    <t>定型・対応</t>
  </si>
  <si>
    <t>鈴木</t>
  </si>
  <si>
    <t>有</t>
  </si>
  <si>
    <t>低</t>
  </si>
  <si>
    <t>展示会の企画立案</t>
  </si>
  <si>
    <t>非定型・企画</t>
  </si>
  <si>
    <r>
      <rPr>
        <rFont val="Noto Sans CJK SC"/>
        <color rgb="FF000000"/>
        <sz val="10.0"/>
      </rPr>
      <t>年</t>
    </r>
    <r>
      <rPr>
        <rFont val="游ゴシック"/>
        <color rgb="FF000000"/>
        <sz val="10.0"/>
      </rPr>
      <t>2</t>
    </r>
    <r>
      <rPr>
        <rFont val="Noto Sans CJK SC"/>
        <color rgb="FF000000"/>
        <sz val="10.0"/>
      </rPr>
      <t>回</t>
    </r>
  </si>
  <si>
    <t>田中</t>
  </si>
  <si>
    <t>合計</t>
  </si>
  <si>
    <t>うちリスク「高」</t>
  </si>
  <si>
    <t>■ 偏りリスクの判定基準</t>
  </si>
  <si>
    <t>高：副担当が「なし」かつマニュアルが「無」。担当者が休むとその場で止まる業務です。最優先で手を打ちます。</t>
  </si>
  <si>
    <t>中：副担当かマニュアルのどちらかが欠けている状態。引き継ぎに時間がかかります。</t>
  </si>
  <si>
    <t>低：代われる人がいて手順も残っている状態。維持できているかを定期的に確認します。</t>
  </si>
  <si>
    <r>
      <rPr>
        <rFont val="游ゴシック"/>
        <b/>
        <color rgb="FF1B3A57"/>
        <sz val="10.0"/>
      </rPr>
      <t>1</t>
    </r>
    <r>
      <rPr>
        <rFont val="Noto Sans CJK SC"/>
        <b/>
        <color rgb="FF1B3A57"/>
        <sz val="10.0"/>
      </rPr>
      <t>人あたり平均</t>
    </r>
  </si>
  <si>
    <t>■ 判定の見方</t>
  </si>
  <si>
    <r>
      <rPr>
        <rFont val="Noto Sans CJK SC"/>
        <color rgb="FF333333"/>
        <sz val="9.0"/>
      </rPr>
      <t>平均比が</t>
    </r>
    <r>
      <rPr>
        <rFont val="游ゴシック"/>
        <color rgb="FF333333"/>
        <sz val="9.0"/>
      </rPr>
      <t>1.3</t>
    </r>
    <r>
      <rPr>
        <rFont val="Noto Sans CJK SC"/>
        <color rgb="FF333333"/>
        <sz val="9.0"/>
      </rPr>
      <t>倍以上：チーム平均より</t>
    </r>
    <r>
      <rPr>
        <rFont val="游ゴシック"/>
        <color rgb="FF333333"/>
        <sz val="9.0"/>
      </rPr>
      <t>3</t>
    </r>
    <r>
      <rPr>
        <rFont val="Noto Sans CJK SC"/>
        <color rgb="FF333333"/>
        <sz val="9.0"/>
      </rPr>
      <t>割以上多く抱えています。まず割り振り直しの対象になります。</t>
    </r>
  </si>
  <si>
    <r>
      <rPr>
        <rFont val="Noto Sans CJK SC"/>
        <color rgb="FF333333"/>
        <sz val="9.0"/>
      </rPr>
      <t>平均比が</t>
    </r>
    <r>
      <rPr>
        <rFont val="游ゴシック"/>
        <color rgb="FF333333"/>
        <sz val="9.0"/>
      </rPr>
      <t>0.7</t>
    </r>
    <r>
      <rPr>
        <rFont val="Noto Sans CJK SC"/>
        <color rgb="FF333333"/>
        <sz val="9.0"/>
      </rPr>
      <t>倍以下：手が空いている状態です。受け皿になれる業務がないかを確認します。</t>
    </r>
  </si>
  <si>
    <r>
      <rPr>
        <rFont val="Noto Sans CJK SC"/>
        <color rgb="FF333333"/>
        <sz val="9.0"/>
      </rPr>
      <t>稼働率が</t>
    </r>
    <r>
      <rPr>
        <rFont val="游ゴシック"/>
        <color rgb="FF333333"/>
        <sz val="9.0"/>
      </rPr>
      <t>100%</t>
    </r>
    <r>
      <rPr>
        <rFont val="Noto Sans CJK SC"/>
        <color rgb="FF333333"/>
        <sz val="9.0"/>
      </rPr>
      <t>を超える：所定労働時間内では終わらない量です。残業が常態化していないか確認してください。</t>
    </r>
  </si>
  <si>
    <t>「代われる人がいない業務」が多い担当者は、工数が平均並みでも休みを取りにくい状態にあります。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</si>
</sst>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/mm/dd"/>
    <numFmt numFmtId="165" formatCode="#,##0.0"/>
    <numFmt numFmtId="166" formatCode="0.0%"/>
  </numFmts>
  <fonts count="14">
    <font>
      <sz val="11.0"/>
      <color theme="1"/>
      <name val="Calibri"/>
      <scheme val="minor"/>
    </font>
    <font>
      <b/>
      <sz val="16.0"/>
      <color rgb="FF1B3A57"/>
      <name val="Noto Sans"/>
    </font>
    <font>
      <b/>
      <sz val="10.0"/>
      <color rgb="FF1B3A57"/>
      <name val="Noto Sans"/>
    </font>
    <font>
      <sz val="10.0"/>
      <color rgb="FF000000"/>
      <name val="游ゴシック"/>
    </font>
    <font>
      <sz val="9.0"/>
      <color rgb="FF333333"/>
      <name val="Noto Sans"/>
    </font>
    <font>
      <sz val="10.0"/>
      <color rgb="FF000000"/>
      <name val="Noto Sans"/>
    </font>
    <font>
      <b/>
      <sz val="10.0"/>
      <color rgb="FFFFFFFF"/>
      <name val="Noto Sans"/>
    </font>
    <font/>
    <font>
      <b/>
      <sz val="10.0"/>
      <color rgb="FFFFFFFF"/>
      <name val="游ゴシック"/>
    </font>
    <font>
      <b/>
      <sz val="11.0"/>
      <color rgb="FF000000"/>
      <name val="Noto Sans"/>
    </font>
    <font>
      <b/>
      <sz val="11.0"/>
      <color rgb="FF1B3A57"/>
      <name val="游ゴシック"/>
    </font>
    <font>
      <b/>
      <sz val="9.0"/>
      <color rgb="FF000000"/>
      <name val="Noto Sans"/>
    </font>
    <font>
      <b/>
      <sz val="10.0"/>
      <color rgb="FF1B5E9E"/>
      <name val="Noto Sans"/>
    </font>
    <font>
      <b/>
      <sz val="10.0"/>
      <color rgb="FF1B3A57"/>
      <name val="游ゴシック"/>
    </font>
  </fonts>
  <fills count="6">
    <fill>
      <patternFill patternType="none"/>
    </fill>
    <fill>
      <patternFill patternType="lightGray"/>
    </fill>
    <fill>
      <patternFill patternType="solid">
        <fgColor rgb="FFFFF6DB"/>
        <bgColor rgb="FFFFF6DB"/>
      </patternFill>
    </fill>
    <fill>
      <patternFill patternType="solid">
        <fgColor rgb="FF1B5E9E"/>
        <bgColor rgb="FF1B5E9E"/>
      </patternFill>
    </fill>
    <fill>
      <patternFill patternType="solid">
        <fgColor rgb="FFF2F7FC"/>
        <bgColor rgb="FFF2F7FC"/>
      </patternFill>
    </fill>
    <fill>
      <patternFill patternType="solid">
        <fgColor rgb="FFDCE9F5"/>
        <bgColor rgb="FFDCE9F5"/>
      </patternFill>
    </fill>
  </fills>
  <borders count="9">
    <border/>
    <border>
      <bottom style="medium">
        <color rgb="FF1B5E9E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right" shrinkToFit="0" vertical="center" wrapText="0"/>
    </xf>
    <xf borderId="2" fillId="2" fontId="3" numFmtId="3" xfId="0" applyAlignment="1" applyBorder="1" applyFill="1" applyFont="1" applyNumberFormat="1">
      <alignment horizontal="right" shrinkToFit="0" vertical="center" wrapText="0"/>
    </xf>
    <xf borderId="0" fillId="0" fontId="4" numFmtId="0" xfId="0" applyAlignment="1" applyFont="1">
      <alignment shrinkToFit="0" vertical="bottom" wrapText="0"/>
    </xf>
    <xf borderId="3" fillId="2" fontId="5" numFmtId="0" xfId="0" applyAlignment="1" applyBorder="1" applyFill="1" applyFont="1">
      <alignment horizontal="left" shrinkToFit="0" vertical="center" wrapText="1"/>
    </xf>
    <xf borderId="4" fillId="3" fontId="6" numFmtId="0" xfId="0" applyAlignment="1" applyBorder="1" applyFill="1" applyFont="1">
      <alignment horizontal="center" shrinkToFit="0" vertical="center" wrapText="1"/>
    </xf>
    <xf borderId="5" fillId="0" fontId="7" numFmtId="0" xfId="0" applyBorder="1" applyFont="1"/>
    <xf borderId="6" fillId="0" fontId="7" numFmtId="0" xfId="0" applyBorder="1" applyFont="1"/>
    <xf borderId="2" fillId="0" fontId="5" numFmtId="0" xfId="0" applyAlignment="1" applyBorder="1" applyFont="1">
      <alignment horizontal="center" shrinkToFit="0" vertical="center" wrapText="0"/>
    </xf>
    <xf borderId="3" fillId="2" fontId="3" numFmtId="164" xfId="0" applyAlignment="1" applyBorder="1" applyFill="1" applyFont="1" applyNumberFormat="1">
      <alignment horizontal="center" readingOrder="0" shrinkToFit="0" vertical="center" wrapText="1"/>
    </xf>
    <xf borderId="4" fillId="3" fontId="8" numFmtId="0" xfId="0" applyAlignment="1" applyBorder="1" applyFill="1" applyFont="1">
      <alignment horizontal="center" shrinkToFit="0" vertical="center" wrapText="1"/>
    </xf>
    <xf borderId="2" fillId="4" fontId="3" numFmtId="0" xfId="0" applyAlignment="1" applyBorder="1" applyFill="1" applyFont="1">
      <alignment horizontal="center" shrinkToFit="0" vertical="center" wrapText="0"/>
    </xf>
    <xf borderId="2" fillId="4" fontId="3" numFmtId="165" xfId="0" applyAlignment="1" applyBorder="1" applyFill="1" applyFont="1" applyNumberFormat="1">
      <alignment horizontal="right" shrinkToFit="0" vertical="center" wrapText="0"/>
    </xf>
    <xf borderId="2" fillId="4" fontId="3" numFmtId="0" xfId="0" applyAlignment="1" applyBorder="1" applyFill="1" applyFont="1">
      <alignment horizontal="center" shrinkToFit="0" vertical="center" wrapText="1"/>
    </xf>
    <xf borderId="2" fillId="0" fontId="5" numFmtId="0" xfId="0" applyAlignment="1" applyBorder="1" applyFont="1">
      <alignment horizontal="left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3" numFmtId="3" xfId="0" applyAlignment="1" applyBorder="1" applyFont="1" applyNumberFormat="1">
      <alignment horizontal="right" shrinkToFit="0" vertical="center" wrapText="0"/>
    </xf>
    <xf borderId="2" fillId="4" fontId="3" numFmtId="166" xfId="0" applyAlignment="1" applyBorder="1" applyFill="1" applyFont="1" applyNumberFormat="1">
      <alignment horizontal="right" shrinkToFit="0" vertical="center" wrapText="0"/>
    </xf>
    <xf borderId="7" fillId="4" fontId="3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horizontal="left" shrinkToFit="0" vertical="center" wrapText="1"/>
    </xf>
    <xf borderId="7" fillId="0" fontId="3" numFmtId="0" xfId="0" applyAlignment="1" applyBorder="1" applyFont="1">
      <alignment horizontal="center" shrinkToFit="0" vertical="center" wrapText="1"/>
    </xf>
    <xf borderId="7" fillId="0" fontId="3" numFmtId="3" xfId="0" applyAlignment="1" applyBorder="1" applyFont="1" applyNumberFormat="1">
      <alignment horizontal="right" shrinkToFit="0" vertical="center" wrapText="0"/>
    </xf>
    <xf borderId="7" fillId="4" fontId="3" numFmtId="165" xfId="0" applyAlignment="1" applyBorder="1" applyFill="1" applyFont="1" applyNumberFormat="1">
      <alignment horizontal="right" shrinkToFit="0" vertical="center" wrapText="0"/>
    </xf>
    <xf borderId="0" fillId="0" fontId="9" numFmtId="0" xfId="0" applyAlignment="1" applyFont="1">
      <alignment horizontal="right" shrinkToFit="0" vertical="center" wrapText="0"/>
    </xf>
    <xf borderId="8" fillId="5" fontId="10" numFmtId="165" xfId="0" applyAlignment="1" applyBorder="1" applyFill="1" applyFont="1" applyNumberFormat="1">
      <alignment horizontal="right" shrinkToFit="0" vertical="center" wrapText="0"/>
    </xf>
    <xf borderId="0" fillId="0" fontId="11" numFmtId="0" xfId="0" applyAlignment="1" applyFont="1">
      <alignment horizontal="right" shrinkToFit="0" vertical="center" wrapText="0"/>
    </xf>
    <xf borderId="8" fillId="5" fontId="10" numFmtId="0" xfId="0" applyAlignment="1" applyBorder="1" applyFill="1" applyFont="1">
      <alignment horizontal="center" shrinkToFit="0" vertical="center" wrapText="1"/>
    </xf>
    <xf borderId="0" fillId="0" fontId="12" numFmtId="0" xfId="0" applyAlignment="1" applyFont="1">
      <alignment shrinkToFit="0" vertical="bottom" wrapText="0"/>
    </xf>
    <xf borderId="7" fillId="0" fontId="3" numFmtId="0" xfId="0" applyAlignment="1" applyBorder="1" applyFont="1">
      <alignment horizontal="center" shrinkToFit="0" vertical="center" wrapText="0"/>
    </xf>
    <xf borderId="7" fillId="4" fontId="3" numFmtId="0" xfId="0" applyAlignment="1" applyBorder="1" applyFill="1" applyFont="1">
      <alignment horizontal="center" shrinkToFit="0" vertical="center" wrapText="0"/>
    </xf>
    <xf borderId="7" fillId="4" fontId="3" numFmtId="166" xfId="0" applyAlignment="1" applyBorder="1" applyFill="1" applyFont="1" applyNumberFormat="1">
      <alignment horizontal="right" shrinkToFit="0" vertical="center" wrapText="0"/>
    </xf>
    <xf borderId="4" fillId="5" fontId="2" numFmtId="0" xfId="0" applyAlignment="1" applyBorder="1" applyFill="1" applyFont="1">
      <alignment horizontal="center" shrinkToFit="0" vertical="center" wrapText="1"/>
    </xf>
    <xf borderId="4" fillId="5" fontId="13" numFmtId="165" xfId="0" applyAlignment="1" applyBorder="1" applyFill="1" applyFont="1" applyNumberFormat="1">
      <alignment horizontal="right" shrinkToFit="0" vertical="center" wrapText="0"/>
    </xf>
    <xf borderId="4" fillId="5" fontId="13" numFmtId="0" xfId="0" applyAlignment="1" applyBorder="1" applyFill="1" applyFont="1">
      <alignment horizontal="right" shrinkToFit="0" vertical="center" wrapText="0"/>
    </xf>
    <xf borderId="4" fillId="5" fontId="13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6.0"/>
    <col customWidth="1" min="2" max="2" width="26.0"/>
    <col customWidth="1" min="3" max="3" width="14.0"/>
    <col customWidth="1" min="4" max="4" width="11.0"/>
    <col customWidth="1" min="5" max="5" width="15.0"/>
    <col customWidth="1" min="6" max="6" width="13.0"/>
    <col customWidth="1" min="7" max="7" width="10.0"/>
    <col customWidth="1" min="8" max="9" width="11.0"/>
    <col customWidth="1" min="10" max="10" width="10.0"/>
    <col customWidth="1" min="11" max="11" width="11.0"/>
    <col customWidth="1" min="12" max="12" width="22.0"/>
  </cols>
  <sheetData>
    <row r="1" ht="25.5" customHeight="1">
      <c r="A1" s="1" t="s">
        <v>1</v>
      </c>
    </row>
    <row r="2" ht="15.0" customHeight="1">
      <c r="A2" s="3" t="s">
        <v>3</v>
      </c>
      <c r="C2" s="6" t="s">
        <v>4</v>
      </c>
      <c r="D2" s="8"/>
      <c r="E2" s="9"/>
      <c r="F2" s="3" t="s">
        <v>12</v>
      </c>
      <c r="H2" s="11">
        <v>46302.0</v>
      </c>
      <c r="I2" s="9"/>
    </row>
    <row r="3" ht="15.75" customHeight="1">
      <c r="A3" s="5" t="s">
        <v>17</v>
      </c>
    </row>
    <row r="5" ht="33.75" customHeight="1">
      <c r="A5" s="12" t="s">
        <v>18</v>
      </c>
      <c r="B5" s="7" t="s">
        <v>19</v>
      </c>
      <c r="C5" s="7" t="s">
        <v>20</v>
      </c>
      <c r="D5" s="7" t="s">
        <v>21</v>
      </c>
      <c r="E5" s="7" t="s">
        <v>22</v>
      </c>
      <c r="F5" s="12" t="s">
        <v>23</v>
      </c>
      <c r="G5" s="7" t="s">
        <v>24</v>
      </c>
      <c r="H5" s="7" t="s">
        <v>25</v>
      </c>
      <c r="I5" s="7" t="s">
        <v>26</v>
      </c>
      <c r="J5" s="7" t="s">
        <v>27</v>
      </c>
      <c r="K5" s="7" t="s">
        <v>28</v>
      </c>
      <c r="L5" s="7" t="s">
        <v>29</v>
      </c>
    </row>
    <row r="6" ht="19.5" customHeight="1">
      <c r="A6" s="15">
        <f t="shared" ref="A6:A55" si="1">IF(B6="","",ROW()-5)</f>
        <v>1</v>
      </c>
      <c r="B6" s="16" t="s">
        <v>30</v>
      </c>
      <c r="C6" s="16" t="s">
        <v>31</v>
      </c>
      <c r="D6" s="17" t="s">
        <v>16</v>
      </c>
      <c r="E6" s="17" t="s">
        <v>32</v>
      </c>
      <c r="F6" s="18">
        <v>180.0</v>
      </c>
      <c r="G6" s="18">
        <v>1.0</v>
      </c>
      <c r="H6" s="14">
        <f t="shared" ref="H6:H55" si="2">IF(OR(F6="",G6=""),"",ROUND(F6*G6/60,1))</f>
        <v>3</v>
      </c>
      <c r="I6" s="17" t="s">
        <v>33</v>
      </c>
      <c r="J6" s="17" t="s">
        <v>34</v>
      </c>
      <c r="K6" s="15" t="str">
        <f t="shared" ref="K6:K55" si="3">IF(B6="","",IF(AND(E6="なし",I6="無"),"高",IF(OR(E6="なし",I6="無"),"中","低")))</f>
        <v>高</v>
      </c>
      <c r="L6" s="16" t="s">
        <v>35</v>
      </c>
    </row>
    <row r="7" ht="19.5" customHeight="1">
      <c r="A7" s="15">
        <f t="shared" si="1"/>
        <v>2</v>
      </c>
      <c r="B7" s="16" t="s">
        <v>36</v>
      </c>
      <c r="C7" s="16" t="s">
        <v>37</v>
      </c>
      <c r="D7" s="17" t="s">
        <v>16</v>
      </c>
      <c r="E7" s="17" t="s">
        <v>38</v>
      </c>
      <c r="F7" s="18">
        <v>15.0</v>
      </c>
      <c r="G7" s="18">
        <v>60.0</v>
      </c>
      <c r="H7" s="14">
        <f t="shared" si="2"/>
        <v>15</v>
      </c>
      <c r="I7" s="17" t="s">
        <v>39</v>
      </c>
      <c r="J7" s="17" t="s">
        <v>40</v>
      </c>
      <c r="K7" s="15" t="str">
        <f t="shared" si="3"/>
        <v>低</v>
      </c>
      <c r="L7" s="16"/>
    </row>
    <row r="8" ht="19.5" customHeight="1">
      <c r="A8" s="15">
        <f t="shared" si="1"/>
        <v>3</v>
      </c>
      <c r="B8" s="16" t="s">
        <v>41</v>
      </c>
      <c r="C8" s="16" t="s">
        <v>42</v>
      </c>
      <c r="D8" s="17" t="s">
        <v>38</v>
      </c>
      <c r="E8" s="17" t="s">
        <v>32</v>
      </c>
      <c r="F8" s="18">
        <v>480.0</v>
      </c>
      <c r="G8" s="18">
        <v>1.0</v>
      </c>
      <c r="H8" s="14">
        <f t="shared" si="2"/>
        <v>8</v>
      </c>
      <c r="I8" s="17" t="s">
        <v>33</v>
      </c>
      <c r="J8" s="17" t="s">
        <v>34</v>
      </c>
      <c r="K8" s="15" t="str">
        <f t="shared" si="3"/>
        <v>高</v>
      </c>
      <c r="L8" s="16" t="s">
        <v>43</v>
      </c>
    </row>
    <row r="9" ht="19.5" customHeight="1">
      <c r="A9" s="15" t="str">
        <f t="shared" si="1"/>
        <v/>
      </c>
      <c r="B9" s="16"/>
      <c r="C9" s="16"/>
      <c r="D9" s="17"/>
      <c r="E9" s="17"/>
      <c r="F9" s="18"/>
      <c r="G9" s="18"/>
      <c r="H9" s="14" t="str">
        <f t="shared" si="2"/>
        <v/>
      </c>
      <c r="I9" s="17"/>
      <c r="J9" s="17"/>
      <c r="K9" s="15" t="str">
        <f t="shared" si="3"/>
        <v/>
      </c>
      <c r="L9" s="16"/>
    </row>
    <row r="10" ht="19.5" customHeight="1">
      <c r="A10" s="15" t="str">
        <f t="shared" si="1"/>
        <v/>
      </c>
      <c r="B10" s="16"/>
      <c r="C10" s="16"/>
      <c r="D10" s="17"/>
      <c r="E10" s="17"/>
      <c r="F10" s="18"/>
      <c r="G10" s="18"/>
      <c r="H10" s="14" t="str">
        <f t="shared" si="2"/>
        <v/>
      </c>
      <c r="I10" s="17"/>
      <c r="J10" s="17"/>
      <c r="K10" s="15" t="str">
        <f t="shared" si="3"/>
        <v/>
      </c>
      <c r="L10" s="16"/>
    </row>
    <row r="11" ht="19.5" customHeight="1">
      <c r="A11" s="15" t="str">
        <f t="shared" si="1"/>
        <v/>
      </c>
      <c r="B11" s="16"/>
      <c r="C11" s="16"/>
      <c r="D11" s="17"/>
      <c r="E11" s="17"/>
      <c r="F11" s="18"/>
      <c r="G11" s="18"/>
      <c r="H11" s="14" t="str">
        <f t="shared" si="2"/>
        <v/>
      </c>
      <c r="I11" s="17"/>
      <c r="J11" s="17"/>
      <c r="K11" s="15" t="str">
        <f t="shared" si="3"/>
        <v/>
      </c>
      <c r="L11" s="16"/>
    </row>
    <row r="12" ht="19.5" customHeight="1">
      <c r="A12" s="15" t="str">
        <f t="shared" si="1"/>
        <v/>
      </c>
      <c r="B12" s="16"/>
      <c r="C12" s="16"/>
      <c r="D12" s="17"/>
      <c r="E12" s="17"/>
      <c r="F12" s="18"/>
      <c r="G12" s="18"/>
      <c r="H12" s="14" t="str">
        <f t="shared" si="2"/>
        <v/>
      </c>
      <c r="I12" s="17"/>
      <c r="J12" s="17"/>
      <c r="K12" s="15" t="str">
        <f t="shared" si="3"/>
        <v/>
      </c>
      <c r="L12" s="16"/>
    </row>
    <row r="13" ht="19.5" customHeight="1">
      <c r="A13" s="15" t="str">
        <f t="shared" si="1"/>
        <v/>
      </c>
      <c r="B13" s="16"/>
      <c r="C13" s="16"/>
      <c r="D13" s="17"/>
      <c r="E13" s="17"/>
      <c r="F13" s="18"/>
      <c r="G13" s="18"/>
      <c r="H13" s="14" t="str">
        <f t="shared" si="2"/>
        <v/>
      </c>
      <c r="I13" s="17"/>
      <c r="J13" s="17"/>
      <c r="K13" s="15" t="str">
        <f t="shared" si="3"/>
        <v/>
      </c>
      <c r="L13" s="16"/>
    </row>
    <row r="14" ht="19.5" customHeight="1">
      <c r="A14" s="15" t="str">
        <f t="shared" si="1"/>
        <v/>
      </c>
      <c r="B14" s="16"/>
      <c r="C14" s="16"/>
      <c r="D14" s="17"/>
      <c r="E14" s="17"/>
      <c r="F14" s="18"/>
      <c r="G14" s="18"/>
      <c r="H14" s="14" t="str">
        <f t="shared" si="2"/>
        <v/>
      </c>
      <c r="I14" s="17"/>
      <c r="J14" s="17"/>
      <c r="K14" s="15" t="str">
        <f t="shared" si="3"/>
        <v/>
      </c>
      <c r="L14" s="16"/>
    </row>
    <row r="15" ht="19.5" customHeight="1">
      <c r="A15" s="15" t="str">
        <f t="shared" si="1"/>
        <v/>
      </c>
      <c r="B15" s="16"/>
      <c r="C15" s="16"/>
      <c r="D15" s="17"/>
      <c r="E15" s="17"/>
      <c r="F15" s="18"/>
      <c r="G15" s="18"/>
      <c r="H15" s="14" t="str">
        <f t="shared" si="2"/>
        <v/>
      </c>
      <c r="I15" s="17"/>
      <c r="J15" s="17"/>
      <c r="K15" s="15" t="str">
        <f t="shared" si="3"/>
        <v/>
      </c>
      <c r="L15" s="16"/>
    </row>
    <row r="16" ht="19.5" customHeight="1">
      <c r="A16" s="15" t="str">
        <f t="shared" si="1"/>
        <v/>
      </c>
      <c r="B16" s="16"/>
      <c r="C16" s="16"/>
      <c r="D16" s="17"/>
      <c r="E16" s="17"/>
      <c r="F16" s="18"/>
      <c r="G16" s="18"/>
      <c r="H16" s="14" t="str">
        <f t="shared" si="2"/>
        <v/>
      </c>
      <c r="I16" s="17"/>
      <c r="J16" s="17"/>
      <c r="K16" s="15" t="str">
        <f t="shared" si="3"/>
        <v/>
      </c>
      <c r="L16" s="16"/>
    </row>
    <row r="17" ht="19.5" customHeight="1">
      <c r="A17" s="15" t="str">
        <f t="shared" si="1"/>
        <v/>
      </c>
      <c r="B17" s="16"/>
      <c r="C17" s="16"/>
      <c r="D17" s="17"/>
      <c r="E17" s="17"/>
      <c r="F17" s="18"/>
      <c r="G17" s="18"/>
      <c r="H17" s="14" t="str">
        <f t="shared" si="2"/>
        <v/>
      </c>
      <c r="I17" s="17"/>
      <c r="J17" s="17"/>
      <c r="K17" s="15" t="str">
        <f t="shared" si="3"/>
        <v/>
      </c>
      <c r="L17" s="16"/>
    </row>
    <row r="18" ht="19.5" customHeight="1">
      <c r="A18" s="15" t="str">
        <f t="shared" si="1"/>
        <v/>
      </c>
      <c r="B18" s="16"/>
      <c r="C18" s="16"/>
      <c r="D18" s="17"/>
      <c r="E18" s="17"/>
      <c r="F18" s="18"/>
      <c r="G18" s="18"/>
      <c r="H18" s="14" t="str">
        <f t="shared" si="2"/>
        <v/>
      </c>
      <c r="I18" s="17"/>
      <c r="J18" s="17"/>
      <c r="K18" s="15" t="str">
        <f t="shared" si="3"/>
        <v/>
      </c>
      <c r="L18" s="16"/>
    </row>
    <row r="19" ht="19.5" customHeight="1">
      <c r="A19" s="15" t="str">
        <f t="shared" si="1"/>
        <v/>
      </c>
      <c r="B19" s="16"/>
      <c r="C19" s="16"/>
      <c r="D19" s="17"/>
      <c r="E19" s="17"/>
      <c r="F19" s="18"/>
      <c r="G19" s="18"/>
      <c r="H19" s="14" t="str">
        <f t="shared" si="2"/>
        <v/>
      </c>
      <c r="I19" s="17"/>
      <c r="J19" s="17"/>
      <c r="K19" s="15" t="str">
        <f t="shared" si="3"/>
        <v/>
      </c>
      <c r="L19" s="16"/>
    </row>
    <row r="20" ht="19.5" customHeight="1">
      <c r="A20" s="15" t="str">
        <f t="shared" si="1"/>
        <v/>
      </c>
      <c r="B20" s="16"/>
      <c r="C20" s="16"/>
      <c r="D20" s="17"/>
      <c r="E20" s="17"/>
      <c r="F20" s="18"/>
      <c r="G20" s="18"/>
      <c r="H20" s="14" t="str">
        <f t="shared" si="2"/>
        <v/>
      </c>
      <c r="I20" s="17"/>
      <c r="J20" s="17"/>
      <c r="K20" s="15" t="str">
        <f t="shared" si="3"/>
        <v/>
      </c>
      <c r="L20" s="16"/>
    </row>
    <row r="21" ht="19.5" customHeight="1">
      <c r="A21" s="15" t="str">
        <f t="shared" si="1"/>
        <v/>
      </c>
      <c r="B21" s="16"/>
      <c r="C21" s="16"/>
      <c r="D21" s="17"/>
      <c r="E21" s="17"/>
      <c r="F21" s="18"/>
      <c r="G21" s="18"/>
      <c r="H21" s="14" t="str">
        <f t="shared" si="2"/>
        <v/>
      </c>
      <c r="I21" s="17"/>
      <c r="J21" s="17"/>
      <c r="K21" s="15" t="str">
        <f t="shared" si="3"/>
        <v/>
      </c>
      <c r="L21" s="16"/>
    </row>
    <row r="22" ht="19.5" customHeight="1">
      <c r="A22" s="15" t="str">
        <f t="shared" si="1"/>
        <v/>
      </c>
      <c r="B22" s="16"/>
      <c r="C22" s="16"/>
      <c r="D22" s="17"/>
      <c r="E22" s="17"/>
      <c r="F22" s="18"/>
      <c r="G22" s="18"/>
      <c r="H22" s="14" t="str">
        <f t="shared" si="2"/>
        <v/>
      </c>
      <c r="I22" s="17"/>
      <c r="J22" s="17"/>
      <c r="K22" s="15" t="str">
        <f t="shared" si="3"/>
        <v/>
      </c>
      <c r="L22" s="16"/>
    </row>
    <row r="23" ht="19.5" customHeight="1">
      <c r="A23" s="15" t="str">
        <f t="shared" si="1"/>
        <v/>
      </c>
      <c r="B23" s="16"/>
      <c r="C23" s="16"/>
      <c r="D23" s="17"/>
      <c r="E23" s="17"/>
      <c r="F23" s="18"/>
      <c r="G23" s="18"/>
      <c r="H23" s="14" t="str">
        <f t="shared" si="2"/>
        <v/>
      </c>
      <c r="I23" s="17"/>
      <c r="J23" s="17"/>
      <c r="K23" s="15" t="str">
        <f t="shared" si="3"/>
        <v/>
      </c>
      <c r="L23" s="16"/>
    </row>
    <row r="24" ht="19.5" customHeight="1">
      <c r="A24" s="15" t="str">
        <f t="shared" si="1"/>
        <v/>
      </c>
      <c r="B24" s="16"/>
      <c r="C24" s="16"/>
      <c r="D24" s="17"/>
      <c r="E24" s="17"/>
      <c r="F24" s="18"/>
      <c r="G24" s="18"/>
      <c r="H24" s="14" t="str">
        <f t="shared" si="2"/>
        <v/>
      </c>
      <c r="I24" s="17"/>
      <c r="J24" s="17"/>
      <c r="K24" s="15" t="str">
        <f t="shared" si="3"/>
        <v/>
      </c>
      <c r="L24" s="16"/>
    </row>
    <row r="25" ht="19.5" customHeight="1">
      <c r="A25" s="15" t="str">
        <f t="shared" si="1"/>
        <v/>
      </c>
      <c r="B25" s="16"/>
      <c r="C25" s="16"/>
      <c r="D25" s="17"/>
      <c r="E25" s="17"/>
      <c r="F25" s="18"/>
      <c r="G25" s="18"/>
      <c r="H25" s="14" t="str">
        <f t="shared" si="2"/>
        <v/>
      </c>
      <c r="I25" s="17"/>
      <c r="J25" s="17"/>
      <c r="K25" s="15" t="str">
        <f t="shared" si="3"/>
        <v/>
      </c>
      <c r="L25" s="16"/>
    </row>
    <row r="26" ht="19.5" customHeight="1">
      <c r="A26" s="15" t="str">
        <f t="shared" si="1"/>
        <v/>
      </c>
      <c r="B26" s="16"/>
      <c r="C26" s="16"/>
      <c r="D26" s="17"/>
      <c r="E26" s="17"/>
      <c r="F26" s="18"/>
      <c r="G26" s="18"/>
      <c r="H26" s="14" t="str">
        <f t="shared" si="2"/>
        <v/>
      </c>
      <c r="I26" s="17"/>
      <c r="J26" s="17"/>
      <c r="K26" s="15" t="str">
        <f t="shared" si="3"/>
        <v/>
      </c>
      <c r="L26" s="16"/>
    </row>
    <row r="27" ht="19.5" customHeight="1">
      <c r="A27" s="15" t="str">
        <f t="shared" si="1"/>
        <v/>
      </c>
      <c r="B27" s="16"/>
      <c r="C27" s="16"/>
      <c r="D27" s="17"/>
      <c r="E27" s="17"/>
      <c r="F27" s="18"/>
      <c r="G27" s="18"/>
      <c r="H27" s="14" t="str">
        <f t="shared" si="2"/>
        <v/>
      </c>
      <c r="I27" s="17"/>
      <c r="J27" s="17"/>
      <c r="K27" s="15" t="str">
        <f t="shared" si="3"/>
        <v/>
      </c>
      <c r="L27" s="16"/>
    </row>
    <row r="28" ht="19.5" customHeight="1">
      <c r="A28" s="15" t="str">
        <f t="shared" si="1"/>
        <v/>
      </c>
      <c r="B28" s="16"/>
      <c r="C28" s="16"/>
      <c r="D28" s="17"/>
      <c r="E28" s="17"/>
      <c r="F28" s="18"/>
      <c r="G28" s="18"/>
      <c r="H28" s="14" t="str">
        <f t="shared" si="2"/>
        <v/>
      </c>
      <c r="I28" s="17"/>
      <c r="J28" s="17"/>
      <c r="K28" s="15" t="str">
        <f t="shared" si="3"/>
        <v/>
      </c>
      <c r="L28" s="16"/>
    </row>
    <row r="29" ht="19.5" customHeight="1">
      <c r="A29" s="15" t="str">
        <f t="shared" si="1"/>
        <v/>
      </c>
      <c r="B29" s="16"/>
      <c r="C29" s="16"/>
      <c r="D29" s="17"/>
      <c r="E29" s="17"/>
      <c r="F29" s="18"/>
      <c r="G29" s="18"/>
      <c r="H29" s="14" t="str">
        <f t="shared" si="2"/>
        <v/>
      </c>
      <c r="I29" s="17"/>
      <c r="J29" s="17"/>
      <c r="K29" s="15" t="str">
        <f t="shared" si="3"/>
        <v/>
      </c>
      <c r="L29" s="16"/>
    </row>
    <row r="30" ht="19.5" customHeight="1">
      <c r="A30" s="15" t="str">
        <f t="shared" si="1"/>
        <v/>
      </c>
      <c r="B30" s="16"/>
      <c r="C30" s="16"/>
      <c r="D30" s="17"/>
      <c r="E30" s="17"/>
      <c r="F30" s="18"/>
      <c r="G30" s="18"/>
      <c r="H30" s="14" t="str">
        <f t="shared" si="2"/>
        <v/>
      </c>
      <c r="I30" s="17"/>
      <c r="J30" s="17"/>
      <c r="K30" s="15" t="str">
        <f t="shared" si="3"/>
        <v/>
      </c>
      <c r="L30" s="16"/>
    </row>
    <row r="31" ht="19.5" customHeight="1">
      <c r="A31" s="15" t="str">
        <f t="shared" si="1"/>
        <v/>
      </c>
      <c r="B31" s="16"/>
      <c r="C31" s="16"/>
      <c r="D31" s="17"/>
      <c r="E31" s="17"/>
      <c r="F31" s="18"/>
      <c r="G31" s="18"/>
      <c r="H31" s="14" t="str">
        <f t="shared" si="2"/>
        <v/>
      </c>
      <c r="I31" s="17"/>
      <c r="J31" s="17"/>
      <c r="K31" s="15" t="str">
        <f t="shared" si="3"/>
        <v/>
      </c>
      <c r="L31" s="16"/>
    </row>
    <row r="32" ht="19.5" customHeight="1">
      <c r="A32" s="15" t="str">
        <f t="shared" si="1"/>
        <v/>
      </c>
      <c r="B32" s="16"/>
      <c r="C32" s="16"/>
      <c r="D32" s="17"/>
      <c r="E32" s="17"/>
      <c r="F32" s="18"/>
      <c r="G32" s="18"/>
      <c r="H32" s="14" t="str">
        <f t="shared" si="2"/>
        <v/>
      </c>
      <c r="I32" s="17"/>
      <c r="J32" s="17"/>
      <c r="K32" s="15" t="str">
        <f t="shared" si="3"/>
        <v/>
      </c>
      <c r="L32" s="16"/>
    </row>
    <row r="33" ht="19.5" customHeight="1">
      <c r="A33" s="15" t="str">
        <f t="shared" si="1"/>
        <v/>
      </c>
      <c r="B33" s="16"/>
      <c r="C33" s="16"/>
      <c r="D33" s="17"/>
      <c r="E33" s="17"/>
      <c r="F33" s="18"/>
      <c r="G33" s="18"/>
      <c r="H33" s="14" t="str">
        <f t="shared" si="2"/>
        <v/>
      </c>
      <c r="I33" s="17"/>
      <c r="J33" s="17"/>
      <c r="K33" s="15" t="str">
        <f t="shared" si="3"/>
        <v/>
      </c>
      <c r="L33" s="16"/>
    </row>
    <row r="34" ht="19.5" customHeight="1">
      <c r="A34" s="15" t="str">
        <f t="shared" si="1"/>
        <v/>
      </c>
      <c r="B34" s="16"/>
      <c r="C34" s="16"/>
      <c r="D34" s="17"/>
      <c r="E34" s="17"/>
      <c r="F34" s="18"/>
      <c r="G34" s="18"/>
      <c r="H34" s="14" t="str">
        <f t="shared" si="2"/>
        <v/>
      </c>
      <c r="I34" s="17"/>
      <c r="J34" s="17"/>
      <c r="K34" s="15" t="str">
        <f t="shared" si="3"/>
        <v/>
      </c>
      <c r="L34" s="16"/>
    </row>
    <row r="35" ht="19.5" customHeight="1">
      <c r="A35" s="15" t="str">
        <f t="shared" si="1"/>
        <v/>
      </c>
      <c r="B35" s="16"/>
      <c r="C35" s="16"/>
      <c r="D35" s="17"/>
      <c r="E35" s="17"/>
      <c r="F35" s="18"/>
      <c r="G35" s="18"/>
      <c r="H35" s="14" t="str">
        <f t="shared" si="2"/>
        <v/>
      </c>
      <c r="I35" s="17"/>
      <c r="J35" s="17"/>
      <c r="K35" s="15" t="str">
        <f t="shared" si="3"/>
        <v/>
      </c>
      <c r="L35" s="16"/>
    </row>
    <row r="36" ht="19.5" customHeight="1">
      <c r="A36" s="15" t="str">
        <f t="shared" si="1"/>
        <v/>
      </c>
      <c r="B36" s="16"/>
      <c r="C36" s="16"/>
      <c r="D36" s="17"/>
      <c r="E36" s="17"/>
      <c r="F36" s="18"/>
      <c r="G36" s="18"/>
      <c r="H36" s="14" t="str">
        <f t="shared" si="2"/>
        <v/>
      </c>
      <c r="I36" s="17"/>
      <c r="J36" s="17"/>
      <c r="K36" s="15" t="str">
        <f t="shared" si="3"/>
        <v/>
      </c>
      <c r="L36" s="16"/>
    </row>
    <row r="37" ht="19.5" customHeight="1">
      <c r="A37" s="15" t="str">
        <f t="shared" si="1"/>
        <v/>
      </c>
      <c r="B37" s="16"/>
      <c r="C37" s="16"/>
      <c r="D37" s="17"/>
      <c r="E37" s="17"/>
      <c r="F37" s="18"/>
      <c r="G37" s="18"/>
      <c r="H37" s="14" t="str">
        <f t="shared" si="2"/>
        <v/>
      </c>
      <c r="I37" s="17"/>
      <c r="J37" s="17"/>
      <c r="K37" s="15" t="str">
        <f t="shared" si="3"/>
        <v/>
      </c>
      <c r="L37" s="16"/>
    </row>
    <row r="38" ht="19.5" customHeight="1">
      <c r="A38" s="15" t="str">
        <f t="shared" si="1"/>
        <v/>
      </c>
      <c r="B38" s="16"/>
      <c r="C38" s="16"/>
      <c r="D38" s="17"/>
      <c r="E38" s="17"/>
      <c r="F38" s="18"/>
      <c r="G38" s="18"/>
      <c r="H38" s="14" t="str">
        <f t="shared" si="2"/>
        <v/>
      </c>
      <c r="I38" s="17"/>
      <c r="J38" s="17"/>
      <c r="K38" s="15" t="str">
        <f t="shared" si="3"/>
        <v/>
      </c>
      <c r="L38" s="16"/>
    </row>
    <row r="39" ht="19.5" customHeight="1">
      <c r="A39" s="15" t="str">
        <f t="shared" si="1"/>
        <v/>
      </c>
      <c r="B39" s="16"/>
      <c r="C39" s="16"/>
      <c r="D39" s="17"/>
      <c r="E39" s="17"/>
      <c r="F39" s="18"/>
      <c r="G39" s="18"/>
      <c r="H39" s="14" t="str">
        <f t="shared" si="2"/>
        <v/>
      </c>
      <c r="I39" s="17"/>
      <c r="J39" s="17"/>
      <c r="K39" s="15" t="str">
        <f t="shared" si="3"/>
        <v/>
      </c>
      <c r="L39" s="16"/>
    </row>
    <row r="40" ht="19.5" customHeight="1">
      <c r="A40" s="15" t="str">
        <f t="shared" si="1"/>
        <v/>
      </c>
      <c r="B40" s="16"/>
      <c r="C40" s="16"/>
      <c r="D40" s="17"/>
      <c r="E40" s="17"/>
      <c r="F40" s="18"/>
      <c r="G40" s="18"/>
      <c r="H40" s="14" t="str">
        <f t="shared" si="2"/>
        <v/>
      </c>
      <c r="I40" s="17"/>
      <c r="J40" s="17"/>
      <c r="K40" s="15" t="str">
        <f t="shared" si="3"/>
        <v/>
      </c>
      <c r="L40" s="16"/>
    </row>
    <row r="41" ht="19.5" customHeight="1">
      <c r="A41" s="15" t="str">
        <f t="shared" si="1"/>
        <v/>
      </c>
      <c r="B41" s="16"/>
      <c r="C41" s="16"/>
      <c r="D41" s="17"/>
      <c r="E41" s="17"/>
      <c r="F41" s="18"/>
      <c r="G41" s="18"/>
      <c r="H41" s="14" t="str">
        <f t="shared" si="2"/>
        <v/>
      </c>
      <c r="I41" s="17"/>
      <c r="J41" s="17"/>
      <c r="K41" s="15" t="str">
        <f t="shared" si="3"/>
        <v/>
      </c>
      <c r="L41" s="16"/>
    </row>
    <row r="42" ht="19.5" customHeight="1">
      <c r="A42" s="15" t="str">
        <f t="shared" si="1"/>
        <v/>
      </c>
      <c r="B42" s="16"/>
      <c r="C42" s="16"/>
      <c r="D42" s="17"/>
      <c r="E42" s="17"/>
      <c r="F42" s="18"/>
      <c r="G42" s="18"/>
      <c r="H42" s="14" t="str">
        <f t="shared" si="2"/>
        <v/>
      </c>
      <c r="I42" s="17"/>
      <c r="J42" s="17"/>
      <c r="K42" s="15" t="str">
        <f t="shared" si="3"/>
        <v/>
      </c>
      <c r="L42" s="16"/>
    </row>
    <row r="43" ht="19.5" customHeight="1">
      <c r="A43" s="15" t="str">
        <f t="shared" si="1"/>
        <v/>
      </c>
      <c r="B43" s="16"/>
      <c r="C43" s="16"/>
      <c r="D43" s="17"/>
      <c r="E43" s="17"/>
      <c r="F43" s="18"/>
      <c r="G43" s="18"/>
      <c r="H43" s="14" t="str">
        <f t="shared" si="2"/>
        <v/>
      </c>
      <c r="I43" s="17"/>
      <c r="J43" s="17"/>
      <c r="K43" s="15" t="str">
        <f t="shared" si="3"/>
        <v/>
      </c>
      <c r="L43" s="16"/>
    </row>
    <row r="44" ht="19.5" customHeight="1">
      <c r="A44" s="15" t="str">
        <f t="shared" si="1"/>
        <v/>
      </c>
      <c r="B44" s="16"/>
      <c r="C44" s="16"/>
      <c r="D44" s="17"/>
      <c r="E44" s="17"/>
      <c r="F44" s="18"/>
      <c r="G44" s="18"/>
      <c r="H44" s="14" t="str">
        <f t="shared" si="2"/>
        <v/>
      </c>
      <c r="I44" s="17"/>
      <c r="J44" s="17"/>
      <c r="K44" s="15" t="str">
        <f t="shared" si="3"/>
        <v/>
      </c>
      <c r="L44" s="16"/>
    </row>
    <row r="45" ht="19.5" customHeight="1">
      <c r="A45" s="15" t="str">
        <f t="shared" si="1"/>
        <v/>
      </c>
      <c r="B45" s="16"/>
      <c r="C45" s="16"/>
      <c r="D45" s="17"/>
      <c r="E45" s="17"/>
      <c r="F45" s="18"/>
      <c r="G45" s="18"/>
      <c r="H45" s="14" t="str">
        <f t="shared" si="2"/>
        <v/>
      </c>
      <c r="I45" s="17"/>
      <c r="J45" s="17"/>
      <c r="K45" s="15" t="str">
        <f t="shared" si="3"/>
        <v/>
      </c>
      <c r="L45" s="16"/>
    </row>
    <row r="46" ht="19.5" customHeight="1">
      <c r="A46" s="15" t="str">
        <f t="shared" si="1"/>
        <v/>
      </c>
      <c r="B46" s="16"/>
      <c r="C46" s="16"/>
      <c r="D46" s="17"/>
      <c r="E46" s="17"/>
      <c r="F46" s="18"/>
      <c r="G46" s="18"/>
      <c r="H46" s="14" t="str">
        <f t="shared" si="2"/>
        <v/>
      </c>
      <c r="I46" s="17"/>
      <c r="J46" s="17"/>
      <c r="K46" s="15" t="str">
        <f t="shared" si="3"/>
        <v/>
      </c>
      <c r="L46" s="16"/>
    </row>
    <row r="47" ht="19.5" customHeight="1">
      <c r="A47" s="15" t="str">
        <f t="shared" si="1"/>
        <v/>
      </c>
      <c r="B47" s="16"/>
      <c r="C47" s="16"/>
      <c r="D47" s="17"/>
      <c r="E47" s="17"/>
      <c r="F47" s="18"/>
      <c r="G47" s="18"/>
      <c r="H47" s="14" t="str">
        <f t="shared" si="2"/>
        <v/>
      </c>
      <c r="I47" s="17"/>
      <c r="J47" s="17"/>
      <c r="K47" s="15" t="str">
        <f t="shared" si="3"/>
        <v/>
      </c>
      <c r="L47" s="16"/>
    </row>
    <row r="48" ht="19.5" customHeight="1">
      <c r="A48" s="15" t="str">
        <f t="shared" si="1"/>
        <v/>
      </c>
      <c r="B48" s="16"/>
      <c r="C48" s="16"/>
      <c r="D48" s="17"/>
      <c r="E48" s="17"/>
      <c r="F48" s="18"/>
      <c r="G48" s="18"/>
      <c r="H48" s="14" t="str">
        <f t="shared" si="2"/>
        <v/>
      </c>
      <c r="I48" s="17"/>
      <c r="J48" s="17"/>
      <c r="K48" s="15" t="str">
        <f t="shared" si="3"/>
        <v/>
      </c>
      <c r="L48" s="16"/>
    </row>
    <row r="49" ht="19.5" customHeight="1">
      <c r="A49" s="15" t="str">
        <f t="shared" si="1"/>
        <v/>
      </c>
      <c r="B49" s="16"/>
      <c r="C49" s="16"/>
      <c r="D49" s="17"/>
      <c r="E49" s="17"/>
      <c r="F49" s="18"/>
      <c r="G49" s="18"/>
      <c r="H49" s="14" t="str">
        <f t="shared" si="2"/>
        <v/>
      </c>
      <c r="I49" s="17"/>
      <c r="J49" s="17"/>
      <c r="K49" s="15" t="str">
        <f t="shared" si="3"/>
        <v/>
      </c>
      <c r="L49" s="16"/>
    </row>
    <row r="50" ht="19.5" customHeight="1">
      <c r="A50" s="15" t="str">
        <f t="shared" si="1"/>
        <v/>
      </c>
      <c r="B50" s="16"/>
      <c r="C50" s="16"/>
      <c r="D50" s="17"/>
      <c r="E50" s="17"/>
      <c r="F50" s="18"/>
      <c r="G50" s="18"/>
      <c r="H50" s="14" t="str">
        <f t="shared" si="2"/>
        <v/>
      </c>
      <c r="I50" s="17"/>
      <c r="J50" s="17"/>
      <c r="K50" s="15" t="str">
        <f t="shared" si="3"/>
        <v/>
      </c>
      <c r="L50" s="16"/>
    </row>
    <row r="51" ht="19.5" customHeight="1">
      <c r="A51" s="15" t="str">
        <f t="shared" si="1"/>
        <v/>
      </c>
      <c r="B51" s="16"/>
      <c r="C51" s="16"/>
      <c r="D51" s="17"/>
      <c r="E51" s="17"/>
      <c r="F51" s="18"/>
      <c r="G51" s="18"/>
      <c r="H51" s="14" t="str">
        <f t="shared" si="2"/>
        <v/>
      </c>
      <c r="I51" s="17"/>
      <c r="J51" s="17"/>
      <c r="K51" s="15" t="str">
        <f t="shared" si="3"/>
        <v/>
      </c>
      <c r="L51" s="16"/>
    </row>
    <row r="52" ht="19.5" customHeight="1">
      <c r="A52" s="15" t="str">
        <f t="shared" si="1"/>
        <v/>
      </c>
      <c r="B52" s="16"/>
      <c r="C52" s="16"/>
      <c r="D52" s="17"/>
      <c r="E52" s="17"/>
      <c r="F52" s="18"/>
      <c r="G52" s="18"/>
      <c r="H52" s="14" t="str">
        <f t="shared" si="2"/>
        <v/>
      </c>
      <c r="I52" s="17"/>
      <c r="J52" s="17"/>
      <c r="K52" s="15" t="str">
        <f t="shared" si="3"/>
        <v/>
      </c>
      <c r="L52" s="16"/>
    </row>
    <row r="53" ht="19.5" customHeight="1">
      <c r="A53" s="15" t="str">
        <f t="shared" si="1"/>
        <v/>
      </c>
      <c r="B53" s="16"/>
      <c r="C53" s="16"/>
      <c r="D53" s="17"/>
      <c r="E53" s="17"/>
      <c r="F53" s="18"/>
      <c r="G53" s="18"/>
      <c r="H53" s="14" t="str">
        <f t="shared" si="2"/>
        <v/>
      </c>
      <c r="I53" s="17"/>
      <c r="J53" s="17"/>
      <c r="K53" s="15" t="str">
        <f t="shared" si="3"/>
        <v/>
      </c>
      <c r="L53" s="16"/>
    </row>
    <row r="54" ht="19.5" customHeight="1">
      <c r="A54" s="15" t="str">
        <f t="shared" si="1"/>
        <v/>
      </c>
      <c r="B54" s="16"/>
      <c r="C54" s="16"/>
      <c r="D54" s="17"/>
      <c r="E54" s="17"/>
      <c r="F54" s="18"/>
      <c r="G54" s="18"/>
      <c r="H54" s="14" t="str">
        <f t="shared" si="2"/>
        <v/>
      </c>
      <c r="I54" s="17"/>
      <c r="J54" s="17"/>
      <c r="K54" s="15" t="str">
        <f t="shared" si="3"/>
        <v/>
      </c>
      <c r="L54" s="16"/>
    </row>
    <row r="55" ht="19.5" customHeight="1">
      <c r="A55" s="20" t="str">
        <f t="shared" si="1"/>
        <v/>
      </c>
      <c r="B55" s="21"/>
      <c r="C55" s="21"/>
      <c r="D55" s="22"/>
      <c r="E55" s="22"/>
      <c r="F55" s="23"/>
      <c r="G55" s="23"/>
      <c r="H55" s="24" t="str">
        <f t="shared" si="2"/>
        <v/>
      </c>
      <c r="I55" s="22"/>
      <c r="J55" s="22"/>
      <c r="K55" s="20" t="str">
        <f t="shared" si="3"/>
        <v/>
      </c>
      <c r="L55" s="21"/>
    </row>
    <row r="56" ht="15.75" customHeight="1"/>
    <row r="57" ht="15.75" customHeight="1">
      <c r="B57" s="25" t="s">
        <v>45</v>
      </c>
      <c r="H57" s="26">
        <f>ROUND(SUM(H6:H55),1)</f>
        <v>26</v>
      </c>
      <c r="J57" s="27" t="s">
        <v>46</v>
      </c>
      <c r="K57" s="28" t="str">
        <f>COUNTIF(K6:K55,"高")&amp;"件"</f>
        <v>2件</v>
      </c>
    </row>
    <row r="58" ht="15.75" customHeight="1"/>
    <row r="59" ht="15.75" customHeight="1">
      <c r="B59" s="29" t="s">
        <v>47</v>
      </c>
    </row>
    <row r="60" ht="15.75" customHeight="1">
      <c r="B60" s="5" t="s">
        <v>48</v>
      </c>
    </row>
    <row r="61" ht="15.75" customHeight="1">
      <c r="B61" s="5" t="s">
        <v>49</v>
      </c>
    </row>
    <row r="62" ht="15.75" customHeight="1">
      <c r="B62" s="5" t="s">
        <v>50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2:B2"/>
    <mergeCell ref="C2:E2"/>
    <mergeCell ref="F2:G2"/>
    <mergeCell ref="H2:I2"/>
  </mergeCells>
  <dataValidations>
    <dataValidation type="list" allowBlank="1" sqref="I6:I55">
      <formula1>"有,無"</formula1>
    </dataValidation>
    <dataValidation type="list" allowBlank="1" sqref="J6:J55">
      <formula1>"高,中,低"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18.0"/>
    <col customWidth="1" min="2" max="2" width="10.0"/>
    <col customWidth="1" min="3" max="3" width="12.0"/>
    <col customWidth="1" min="4" max="4" width="10.0"/>
    <col customWidth="1" min="5" max="5" width="11.0"/>
    <col customWidth="1" min="6" max="6" width="10.0"/>
    <col customWidth="1" min="7" max="7" width="14.0"/>
    <col customWidth="1" min="8" max="8" width="20.0"/>
  </cols>
  <sheetData>
    <row r="1" ht="25.5" customHeight="1">
      <c r="A1" s="1" t="s">
        <v>0</v>
      </c>
    </row>
    <row r="2">
      <c r="A2" s="2" t="s">
        <v>2</v>
      </c>
      <c r="B2" s="4">
        <v>160.0</v>
      </c>
      <c r="C2" s="5" t="s">
        <v>5</v>
      </c>
    </row>
    <row r="3">
      <c r="A3" s="5" t="s">
        <v>6</v>
      </c>
    </row>
    <row r="5" ht="33.75" customHeight="1">
      <c r="A5" s="7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13</v>
      </c>
      <c r="G5" s="7" t="s">
        <v>14</v>
      </c>
      <c r="H5" s="7" t="s">
        <v>15</v>
      </c>
    </row>
    <row r="6" ht="19.5" customHeight="1">
      <c r="A6" s="10" t="s">
        <v>16</v>
      </c>
      <c r="B6" s="13">
        <f>IF(A6="","",COUNTIF('業務分担表'!$D$6:$D$55,A6))</f>
        <v>2</v>
      </c>
      <c r="C6" s="14">
        <f>IF(A6="","",ROUND(SUMIF('業務分担表'!$D$6:$D$55,A6,'業務分担表'!$H$6:$H$55),1))</f>
        <v>18</v>
      </c>
      <c r="D6" s="19">
        <f t="shared" ref="D6:D20" si="1">IF(OR(A6="",$B$2=0),"",C6/$B$2)</f>
        <v>0.1125</v>
      </c>
      <c r="E6" s="19">
        <f t="shared" ref="E6:E20" si="2">IF(OR(A6="",$C$21=0),"",C6/$C$21)</f>
        <v>0.6923076923</v>
      </c>
      <c r="F6" s="19">
        <f t="shared" ref="F6:F20" si="3">IF(OR(A6="",$C$22=0),"",C6/$C$22)</f>
        <v>2.068965517</v>
      </c>
      <c r="G6" s="13">
        <f>IF(A6="","",COUNTIFS('業務分担表'!$D$6:$D$55,A6,'業務分担表'!$E$6:$E$55,"なし"))</f>
        <v>1</v>
      </c>
      <c r="H6" s="13" t="str">
        <f t="shared" ref="H6:H20" si="4">IF(A6="","",IF(B6=0,"担当業務なし",IF(F6&gt;=1.3,"偏りあり（過多）",IF(F6&lt;=0.7,"偏りあり（余裕）","適正範囲"))))</f>
        <v>偏りあり（過多）</v>
      </c>
    </row>
    <row r="7" ht="19.5" customHeight="1">
      <c r="A7" s="10" t="s">
        <v>38</v>
      </c>
      <c r="B7" s="13">
        <f>IF(A7="","",COUNTIF('業務分担表'!$D$6:$D$55,A7))</f>
        <v>1</v>
      </c>
      <c r="C7" s="14">
        <f>IF(A7="","",ROUND(SUMIF('業務分担表'!$D$6:$D$55,A7,'業務分担表'!$H$6:$H$55),1))</f>
        <v>8</v>
      </c>
      <c r="D7" s="19">
        <f t="shared" si="1"/>
        <v>0.05</v>
      </c>
      <c r="E7" s="19">
        <f t="shared" si="2"/>
        <v>0.3076923077</v>
      </c>
      <c r="F7" s="19">
        <f t="shared" si="3"/>
        <v>0.9195402299</v>
      </c>
      <c r="G7" s="13">
        <f>IF(A7="","",COUNTIFS('業務分担表'!$D$6:$D$55,A7,'業務分担表'!$E$6:$E$55,"なし"))</f>
        <v>1</v>
      </c>
      <c r="H7" s="13" t="str">
        <f t="shared" si="4"/>
        <v>適正範囲</v>
      </c>
    </row>
    <row r="8" ht="19.5" customHeight="1">
      <c r="A8" s="10" t="s">
        <v>44</v>
      </c>
      <c r="B8" s="13">
        <f>IF(A8="","",COUNTIF('業務分担表'!$D$6:$D$55,A8))</f>
        <v>0</v>
      </c>
      <c r="C8" s="14">
        <f>IF(A8="","",ROUND(SUMIF('業務分担表'!$D$6:$D$55,A8,'業務分担表'!$H$6:$H$55),1))</f>
        <v>0</v>
      </c>
      <c r="D8" s="19">
        <f t="shared" si="1"/>
        <v>0</v>
      </c>
      <c r="E8" s="19">
        <f t="shared" si="2"/>
        <v>0</v>
      </c>
      <c r="F8" s="19">
        <f t="shared" si="3"/>
        <v>0</v>
      </c>
      <c r="G8" s="13">
        <f>IF(A8="","",COUNTIFS('業務分担表'!$D$6:$D$55,A8,'業務分担表'!$E$6:$E$55,"なし"))</f>
        <v>0</v>
      </c>
      <c r="H8" s="13" t="str">
        <f t="shared" si="4"/>
        <v>担当業務なし</v>
      </c>
    </row>
    <row r="9" ht="19.5" customHeight="1">
      <c r="A9" s="10"/>
      <c r="B9" s="13" t="str">
        <f>IF(A9="","",COUNTIF('業務分担表'!$D$6:$D$55,A9))</f>
        <v/>
      </c>
      <c r="C9" s="14" t="str">
        <f>IF(A9="","",ROUND(SUMIF('業務分担表'!$D$6:$D$55,A9,'業務分担表'!$H$6:$H$55),1))</f>
        <v/>
      </c>
      <c r="D9" s="19" t="str">
        <f t="shared" si="1"/>
        <v/>
      </c>
      <c r="E9" s="19" t="str">
        <f t="shared" si="2"/>
        <v/>
      </c>
      <c r="F9" s="19" t="str">
        <f t="shared" si="3"/>
        <v/>
      </c>
      <c r="G9" s="13" t="str">
        <f>IF(A9="","",COUNTIFS('業務分担表'!$D$6:$D$55,A9,'業務分担表'!$E$6:$E$55,"なし"))</f>
        <v/>
      </c>
      <c r="H9" s="13" t="str">
        <f t="shared" si="4"/>
        <v/>
      </c>
    </row>
    <row r="10" ht="19.5" customHeight="1">
      <c r="A10" s="10"/>
      <c r="B10" s="13" t="str">
        <f>IF(A10="","",COUNTIF('業務分担表'!$D$6:$D$55,A10))</f>
        <v/>
      </c>
      <c r="C10" s="14" t="str">
        <f>IF(A10="","",ROUND(SUMIF('業務分担表'!$D$6:$D$55,A10,'業務分担表'!$H$6:$H$55),1))</f>
        <v/>
      </c>
      <c r="D10" s="19" t="str">
        <f t="shared" si="1"/>
        <v/>
      </c>
      <c r="E10" s="19" t="str">
        <f t="shared" si="2"/>
        <v/>
      </c>
      <c r="F10" s="19" t="str">
        <f t="shared" si="3"/>
        <v/>
      </c>
      <c r="G10" s="13" t="str">
        <f>IF(A10="","",COUNTIFS('業務分担表'!$D$6:$D$55,A10,'業務分担表'!$E$6:$E$55,"なし"))</f>
        <v/>
      </c>
      <c r="H10" s="13" t="str">
        <f t="shared" si="4"/>
        <v/>
      </c>
    </row>
    <row r="11" ht="19.5" customHeight="1">
      <c r="A11" s="10"/>
      <c r="B11" s="13" t="str">
        <f>IF(A11="","",COUNTIF('業務分担表'!$D$6:$D$55,A11))</f>
        <v/>
      </c>
      <c r="C11" s="14" t="str">
        <f>IF(A11="","",ROUND(SUMIF('業務分担表'!$D$6:$D$55,A11,'業務分担表'!$H$6:$H$55),1))</f>
        <v/>
      </c>
      <c r="D11" s="19" t="str">
        <f t="shared" si="1"/>
        <v/>
      </c>
      <c r="E11" s="19" t="str">
        <f t="shared" si="2"/>
        <v/>
      </c>
      <c r="F11" s="19" t="str">
        <f t="shared" si="3"/>
        <v/>
      </c>
      <c r="G11" s="13" t="str">
        <f>IF(A11="","",COUNTIFS('業務分担表'!$D$6:$D$55,A11,'業務分担表'!$E$6:$E$55,"なし"))</f>
        <v/>
      </c>
      <c r="H11" s="13" t="str">
        <f t="shared" si="4"/>
        <v/>
      </c>
    </row>
    <row r="12" ht="19.5" customHeight="1">
      <c r="A12" s="10"/>
      <c r="B12" s="13" t="str">
        <f>IF(A12="","",COUNTIF('業務分担表'!$D$6:$D$55,A12))</f>
        <v/>
      </c>
      <c r="C12" s="14" t="str">
        <f>IF(A12="","",ROUND(SUMIF('業務分担表'!$D$6:$D$55,A12,'業務分担表'!$H$6:$H$55),1))</f>
        <v/>
      </c>
      <c r="D12" s="19" t="str">
        <f t="shared" si="1"/>
        <v/>
      </c>
      <c r="E12" s="19" t="str">
        <f t="shared" si="2"/>
        <v/>
      </c>
      <c r="F12" s="19" t="str">
        <f t="shared" si="3"/>
        <v/>
      </c>
      <c r="G12" s="13" t="str">
        <f>IF(A12="","",COUNTIFS('業務分担表'!$D$6:$D$55,A12,'業務分担表'!$E$6:$E$55,"なし"))</f>
        <v/>
      </c>
      <c r="H12" s="13" t="str">
        <f t="shared" si="4"/>
        <v/>
      </c>
    </row>
    <row r="13" ht="19.5" customHeight="1">
      <c r="A13" s="10"/>
      <c r="B13" s="13" t="str">
        <f>IF(A13="","",COUNTIF('業務分担表'!$D$6:$D$55,A13))</f>
        <v/>
      </c>
      <c r="C13" s="14" t="str">
        <f>IF(A13="","",ROUND(SUMIF('業務分担表'!$D$6:$D$55,A13,'業務分担表'!$H$6:$H$55),1))</f>
        <v/>
      </c>
      <c r="D13" s="19" t="str">
        <f t="shared" si="1"/>
        <v/>
      </c>
      <c r="E13" s="19" t="str">
        <f t="shared" si="2"/>
        <v/>
      </c>
      <c r="F13" s="19" t="str">
        <f t="shared" si="3"/>
        <v/>
      </c>
      <c r="G13" s="13" t="str">
        <f>IF(A13="","",COUNTIFS('業務分担表'!$D$6:$D$55,A13,'業務分担表'!$E$6:$E$55,"なし"))</f>
        <v/>
      </c>
      <c r="H13" s="13" t="str">
        <f t="shared" si="4"/>
        <v/>
      </c>
    </row>
    <row r="14" ht="19.5" customHeight="1">
      <c r="A14" s="10"/>
      <c r="B14" s="13" t="str">
        <f>IF(A14="","",COUNTIF('業務分担表'!$D$6:$D$55,A14))</f>
        <v/>
      </c>
      <c r="C14" s="14" t="str">
        <f>IF(A14="","",ROUND(SUMIF('業務分担表'!$D$6:$D$55,A14,'業務分担表'!$H$6:$H$55),1))</f>
        <v/>
      </c>
      <c r="D14" s="19" t="str">
        <f t="shared" si="1"/>
        <v/>
      </c>
      <c r="E14" s="19" t="str">
        <f t="shared" si="2"/>
        <v/>
      </c>
      <c r="F14" s="19" t="str">
        <f t="shared" si="3"/>
        <v/>
      </c>
      <c r="G14" s="13" t="str">
        <f>IF(A14="","",COUNTIFS('業務分担表'!$D$6:$D$55,A14,'業務分担表'!$E$6:$E$55,"なし"))</f>
        <v/>
      </c>
      <c r="H14" s="13" t="str">
        <f t="shared" si="4"/>
        <v/>
      </c>
    </row>
    <row r="15" ht="19.5" customHeight="1">
      <c r="A15" s="10"/>
      <c r="B15" s="13" t="str">
        <f>IF(A15="","",COUNTIF('業務分担表'!$D$6:$D$55,A15))</f>
        <v/>
      </c>
      <c r="C15" s="14" t="str">
        <f>IF(A15="","",ROUND(SUMIF('業務分担表'!$D$6:$D$55,A15,'業務分担表'!$H$6:$H$55),1))</f>
        <v/>
      </c>
      <c r="D15" s="19" t="str">
        <f t="shared" si="1"/>
        <v/>
      </c>
      <c r="E15" s="19" t="str">
        <f t="shared" si="2"/>
        <v/>
      </c>
      <c r="F15" s="19" t="str">
        <f t="shared" si="3"/>
        <v/>
      </c>
      <c r="G15" s="13" t="str">
        <f>IF(A15="","",COUNTIFS('業務分担表'!$D$6:$D$55,A15,'業務分担表'!$E$6:$E$55,"なし"))</f>
        <v/>
      </c>
      <c r="H15" s="13" t="str">
        <f t="shared" si="4"/>
        <v/>
      </c>
    </row>
    <row r="16" ht="19.5" customHeight="1">
      <c r="A16" s="10"/>
      <c r="B16" s="13" t="str">
        <f>IF(A16="","",COUNTIF('業務分担表'!$D$6:$D$55,A16))</f>
        <v/>
      </c>
      <c r="C16" s="14" t="str">
        <f>IF(A16="","",ROUND(SUMIF('業務分担表'!$D$6:$D$55,A16,'業務分担表'!$H$6:$H$55),1))</f>
        <v/>
      </c>
      <c r="D16" s="19" t="str">
        <f t="shared" si="1"/>
        <v/>
      </c>
      <c r="E16" s="19" t="str">
        <f t="shared" si="2"/>
        <v/>
      </c>
      <c r="F16" s="19" t="str">
        <f t="shared" si="3"/>
        <v/>
      </c>
      <c r="G16" s="13" t="str">
        <f>IF(A16="","",COUNTIFS('業務分担表'!$D$6:$D$55,A16,'業務分担表'!$E$6:$E$55,"なし"))</f>
        <v/>
      </c>
      <c r="H16" s="13" t="str">
        <f t="shared" si="4"/>
        <v/>
      </c>
    </row>
    <row r="17" ht="19.5" customHeight="1">
      <c r="A17" s="10"/>
      <c r="B17" s="13" t="str">
        <f>IF(A17="","",COUNTIF('業務分担表'!$D$6:$D$55,A17))</f>
        <v/>
      </c>
      <c r="C17" s="14" t="str">
        <f>IF(A17="","",ROUND(SUMIF('業務分担表'!$D$6:$D$55,A17,'業務分担表'!$H$6:$H$55),1))</f>
        <v/>
      </c>
      <c r="D17" s="19" t="str">
        <f t="shared" si="1"/>
        <v/>
      </c>
      <c r="E17" s="19" t="str">
        <f t="shared" si="2"/>
        <v/>
      </c>
      <c r="F17" s="19" t="str">
        <f t="shared" si="3"/>
        <v/>
      </c>
      <c r="G17" s="13" t="str">
        <f>IF(A17="","",COUNTIFS('業務分担表'!$D$6:$D$55,A17,'業務分担表'!$E$6:$E$55,"なし"))</f>
        <v/>
      </c>
      <c r="H17" s="13" t="str">
        <f t="shared" si="4"/>
        <v/>
      </c>
    </row>
    <row r="18" ht="19.5" customHeight="1">
      <c r="A18" s="10"/>
      <c r="B18" s="13" t="str">
        <f>IF(A18="","",COUNTIF('業務分担表'!$D$6:$D$55,A18))</f>
        <v/>
      </c>
      <c r="C18" s="14" t="str">
        <f>IF(A18="","",ROUND(SUMIF('業務分担表'!$D$6:$D$55,A18,'業務分担表'!$H$6:$H$55),1))</f>
        <v/>
      </c>
      <c r="D18" s="19" t="str">
        <f t="shared" si="1"/>
        <v/>
      </c>
      <c r="E18" s="19" t="str">
        <f t="shared" si="2"/>
        <v/>
      </c>
      <c r="F18" s="19" t="str">
        <f t="shared" si="3"/>
        <v/>
      </c>
      <c r="G18" s="13" t="str">
        <f>IF(A18="","",COUNTIFS('業務分担表'!$D$6:$D$55,A18,'業務分担表'!$E$6:$E$55,"なし"))</f>
        <v/>
      </c>
      <c r="H18" s="13" t="str">
        <f t="shared" si="4"/>
        <v/>
      </c>
    </row>
    <row r="19" ht="19.5" customHeight="1">
      <c r="A19" s="10"/>
      <c r="B19" s="13" t="str">
        <f>IF(A19="","",COUNTIF('業務分担表'!$D$6:$D$55,A19))</f>
        <v/>
      </c>
      <c r="C19" s="14" t="str">
        <f>IF(A19="","",ROUND(SUMIF('業務分担表'!$D$6:$D$55,A19,'業務分担表'!$H$6:$H$55),1))</f>
        <v/>
      </c>
      <c r="D19" s="19" t="str">
        <f t="shared" si="1"/>
        <v/>
      </c>
      <c r="E19" s="19" t="str">
        <f t="shared" si="2"/>
        <v/>
      </c>
      <c r="F19" s="19" t="str">
        <f t="shared" si="3"/>
        <v/>
      </c>
      <c r="G19" s="13" t="str">
        <f>IF(A19="","",COUNTIFS('業務分担表'!$D$6:$D$55,A19,'業務分担表'!$E$6:$E$55,"なし"))</f>
        <v/>
      </c>
      <c r="H19" s="13" t="str">
        <f t="shared" si="4"/>
        <v/>
      </c>
    </row>
    <row r="20" ht="19.5" customHeight="1">
      <c r="A20" s="30"/>
      <c r="B20" s="31" t="str">
        <f>IF(A20="","",COUNTIF('業務分担表'!$D$6:$D$55,A20))</f>
        <v/>
      </c>
      <c r="C20" s="24" t="str">
        <f>IF(A20="","",ROUND(SUMIF('業務分担表'!$D$6:$D$55,A20,'業務分担表'!$H$6:$H$55),1))</f>
        <v/>
      </c>
      <c r="D20" s="32" t="str">
        <f t="shared" si="1"/>
        <v/>
      </c>
      <c r="E20" s="32" t="str">
        <f t="shared" si="2"/>
        <v/>
      </c>
      <c r="F20" s="32" t="str">
        <f t="shared" si="3"/>
        <v/>
      </c>
      <c r="G20" s="31" t="str">
        <f>IF(A20="","",COUNTIFS('業務分担表'!$D$6:$D$55,A20,'業務分担表'!$E$6:$E$55,"なし"))</f>
        <v/>
      </c>
      <c r="H20" s="31" t="str">
        <f t="shared" si="4"/>
        <v/>
      </c>
    </row>
    <row r="21" ht="15.75" customHeight="1">
      <c r="A21" s="33" t="s">
        <v>45</v>
      </c>
      <c r="B21" s="33">
        <f>SUM(B6:B20)</f>
        <v>3</v>
      </c>
      <c r="C21" s="34">
        <f>ROUND(SUM(C6:C20),1)</f>
        <v>26</v>
      </c>
      <c r="D21" s="35"/>
      <c r="E21" s="35"/>
      <c r="F21" s="35"/>
      <c r="G21" s="33">
        <f>SUM(G6:G20)</f>
        <v>2</v>
      </c>
      <c r="H21" s="33"/>
    </row>
    <row r="22" ht="15.75" customHeight="1">
      <c r="A22" s="36" t="s">
        <v>51</v>
      </c>
      <c r="B22" s="33"/>
      <c r="C22" s="34">
        <f>IF(COUNT(C6:C20)=0,0,ROUND(AVERAGE(C6:C20),1))</f>
        <v>8.7</v>
      </c>
      <c r="D22" s="35"/>
      <c r="E22" s="35"/>
      <c r="F22" s="35"/>
      <c r="G22" s="33"/>
      <c r="H22" s="33"/>
    </row>
    <row r="23" ht="15.75" customHeight="1"/>
    <row r="24" ht="15.75" customHeight="1">
      <c r="A24" s="29" t="s">
        <v>52</v>
      </c>
    </row>
    <row r="25" ht="15.75" customHeight="1">
      <c r="A25" s="5" t="s">
        <v>53</v>
      </c>
    </row>
    <row r="26" ht="15.75" customHeight="1">
      <c r="A26" s="5" t="s">
        <v>54</v>
      </c>
    </row>
    <row r="27" ht="15.75" customHeight="1">
      <c r="A27" s="5" t="s">
        <v>55</v>
      </c>
    </row>
    <row r="28" ht="15.75" customHeight="1">
      <c r="A28" s="5" t="s">
        <v>56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fitToHeight="0" orientation="portrait"/>
  <drawing r:id="rId1"/>
</worksheet>
</file>