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使い方" sheetId="1" r:id="rId5"/>
    <sheet state="visible" name="設定" sheetId="2" r:id="rId6"/>
    <sheet state="visible" name="生徒名簿" sheetId="3" r:id="rId7"/>
    <sheet state="visible" name="出欠表" sheetId="4" r:id="rId8"/>
    <sheet state="visible" name="月謝管理" sheetId="5" r:id="rId9"/>
    <sheet state="visible" name="集計" sheetId="6" r:id="rId10"/>
  </sheets>
  <definedNames>
    <definedName hidden="1" localSheetId="2" name="_xlnm._FilterDatabase">'生徒名簿'!$A$3:$J$103</definedName>
  </definedNames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4">
      <text>
        <t xml:space="preserve">4行目は入力例です。実際に使うときは上書きしてください。</t>
      </text>
    </comment>
  </commentList>
</comments>
</file>

<file path=xl/sharedStrings.xml><?xml version="1.0" encoding="utf-8"?>
<sst xmlns="http://schemas.openxmlformats.org/spreadsheetml/2006/main" count="157" uniqueCount="131">
  <si>
    <t>設定　クラス・月謝額・年度のマスタ</t>
  </si>
  <si>
    <t>レッスン管理表　使い方と凡例</t>
  </si>
  <si>
    <r>
      <rPr>
        <rFont val="Noto Sans CJK SC"/>
        <b/>
        <color rgb="FFFFFFFF"/>
        <sz val="12.0"/>
      </rPr>
      <t xml:space="preserve">生徒名簿　</t>
    </r>
    <r>
      <rPr>
        <rFont val="Yu Gothic"/>
        <b/>
        <color rgb="FFFFFFFF"/>
        <sz val="12.0"/>
      </rPr>
      <t>1</t>
    </r>
    <r>
      <rPr>
        <rFont val="Noto Sans CJK SC"/>
        <b/>
        <color rgb="FFFFFFFF"/>
        <sz val="12.0"/>
      </rPr>
      <t>行に</t>
    </r>
    <r>
      <rPr>
        <rFont val="Yu Gothic"/>
        <b/>
        <color rgb="FFFFFFFF"/>
        <sz val="12.0"/>
      </rPr>
      <t>1</t>
    </r>
    <r>
      <rPr>
        <rFont val="Noto Sans CJK SC"/>
        <b/>
        <color rgb="FFFFFFFF"/>
        <sz val="12.0"/>
      </rPr>
      <t>名を登録します（最大</t>
    </r>
    <r>
      <rPr>
        <rFont val="Yu Gothic"/>
        <b/>
        <color rgb="FFFFFFFF"/>
        <sz val="12.0"/>
      </rPr>
      <t>100</t>
    </r>
    <r>
      <rPr>
        <rFont val="Noto Sans CJK SC"/>
        <b/>
        <color rgb="FFFFFFFF"/>
        <sz val="12.0"/>
      </rPr>
      <t>名）</t>
    </r>
  </si>
  <si>
    <r>
      <rPr>
        <rFont val="Noto Sans CJK SC"/>
        <b/>
        <color rgb="FFFFFFFF"/>
        <sz val="12.0"/>
      </rPr>
      <t xml:space="preserve">出欠表　</t>
    </r>
    <r>
      <rPr>
        <rFont val="Yu Gothic"/>
        <b/>
        <color rgb="FFFFFFFF"/>
        <sz val="12.0"/>
      </rPr>
      <t>1</t>
    </r>
    <r>
      <rPr>
        <rFont val="Noto Sans CJK SC"/>
        <b/>
        <color rgb="FFFFFFFF"/>
        <sz val="12.0"/>
      </rPr>
      <t>か月分の出欠を記録します</t>
    </r>
  </si>
  <si>
    <t>年度の開始年</t>
  </si>
  <si>
    <r>
      <rPr>
        <rFont val="Yu Gothic"/>
        <color rgb="FF808080"/>
        <sz val="9.0"/>
      </rPr>
      <t>※4</t>
    </r>
    <r>
      <rPr>
        <rFont val="Noto Sans CJK SC"/>
        <color rgb="FF808080"/>
        <sz val="9.0"/>
      </rPr>
      <t>月始まりの年度です。</t>
    </r>
    <r>
      <rPr>
        <rFont val="Yu Gothic"/>
        <color rgb="FF808080"/>
        <sz val="9.0"/>
      </rPr>
      <t>2026</t>
    </r>
    <r>
      <rPr>
        <rFont val="Noto Sans CJK SC"/>
        <color rgb="FF808080"/>
        <sz val="9.0"/>
      </rPr>
      <t>と入れると</t>
    </r>
    <r>
      <rPr>
        <rFont val="Yu Gothic"/>
        <color rgb="FF808080"/>
        <sz val="9.0"/>
      </rPr>
      <t>2026</t>
    </r>
    <r>
      <rPr>
        <rFont val="Noto Sans CJK SC"/>
        <color rgb="FF808080"/>
        <sz val="9.0"/>
      </rPr>
      <t>年</t>
    </r>
    <r>
      <rPr>
        <rFont val="Yu Gothic"/>
        <color rgb="FF808080"/>
        <sz val="9.0"/>
      </rPr>
      <t>4</t>
    </r>
    <r>
      <rPr>
        <rFont val="Noto Sans CJK SC"/>
        <color rgb="FF808080"/>
        <sz val="9.0"/>
      </rPr>
      <t>月〜</t>
    </r>
    <r>
      <rPr>
        <rFont val="Yu Gothic"/>
        <color rgb="FF808080"/>
        <sz val="9.0"/>
      </rPr>
      <t>2027</t>
    </r>
    <r>
      <rPr>
        <rFont val="Noto Sans CJK SC"/>
        <color rgb="FF808080"/>
        <sz val="9.0"/>
      </rPr>
      <t>年</t>
    </r>
    <r>
      <rPr>
        <rFont val="Yu Gothic"/>
        <color rgb="FF808080"/>
        <sz val="9.0"/>
      </rPr>
      <t>3</t>
    </r>
    <r>
      <rPr>
        <rFont val="Noto Sans CJK SC"/>
        <color rgb="FF808080"/>
        <sz val="9.0"/>
      </rPr>
      <t>月になります。</t>
    </r>
  </si>
  <si>
    <t>クラス名</t>
  </si>
  <si>
    <t>このファイルについて</t>
  </si>
  <si>
    <t>生徒番号</t>
  </si>
  <si>
    <t>月謝額（円）</t>
  </si>
  <si>
    <r>
      <rPr>
        <rFont val="Noto Sans CJK SC"/>
        <color theme="1"/>
        <sz val="10.0"/>
      </rPr>
      <t>生徒</t>
    </r>
    <r>
      <rPr>
        <rFont val="Yu Gothic"/>
        <color theme="1"/>
        <sz val="10.0"/>
      </rPr>
      <t>100</t>
    </r>
    <r>
      <rPr>
        <rFont val="Noto Sans CJK SC"/>
        <color theme="1"/>
        <sz val="10.0"/>
      </rPr>
      <t>名までを想定したレッスン管理表です。シートは「設定」「生徒名簿」「出欠表」「月謝管理」「集計」の</t>
    </r>
    <r>
      <rPr>
        <rFont val="Yu Gothic"/>
        <color theme="1"/>
        <sz val="10.0"/>
      </rPr>
      <t>5</t>
    </r>
    <r>
      <rPr>
        <rFont val="Noto Sans CJK SC"/>
        <color theme="1"/>
        <sz val="10.0"/>
      </rPr>
      <t>つに分かれています。</t>
    </r>
  </si>
  <si>
    <t>氏名</t>
  </si>
  <si>
    <t>在籍状況</t>
  </si>
  <si>
    <t>最初に「設定」シートでクラス名・月謝額・年度を入力してから、「生徒名簿」に生徒を登録してください。</t>
  </si>
  <si>
    <t>ふりがな</t>
  </si>
  <si>
    <t>出欠記号</t>
  </si>
  <si>
    <t>意味</t>
  </si>
  <si>
    <t>セルの色分け</t>
  </si>
  <si>
    <t>クラス</t>
  </si>
  <si>
    <r>
      <rPr>
        <rFont val="Noto Sans CJK SC"/>
        <color rgb="FF0000FF"/>
        <sz val="10.0"/>
      </rPr>
      <t>月曜</t>
    </r>
    <r>
      <rPr>
        <rFont val="Yu Gothic"/>
        <color rgb="FF0000FF"/>
        <sz val="10.0"/>
      </rPr>
      <t xml:space="preserve">16:00 </t>
    </r>
    <r>
      <rPr>
        <rFont val="Noto Sans CJK SC"/>
        <color rgb="FF0000FF"/>
        <sz val="10.0"/>
      </rPr>
      <t>キッズ</t>
    </r>
  </si>
  <si>
    <t>青文字＋うすい黄色の背景</t>
  </si>
  <si>
    <t>保護者氏名</t>
  </si>
  <si>
    <t>連絡先</t>
  </si>
  <si>
    <t>手入力するセルです。ここだけ書き換えてください。</t>
  </si>
  <si>
    <t>黒文字</t>
  </si>
  <si>
    <r>
      <rPr>
        <rFont val="Noto Sans CJK SC"/>
        <color rgb="FF808080"/>
        <sz val="9.0"/>
      </rPr>
      <t>← クラス名と月謝額を入力してください（例として</t>
    </r>
    <r>
      <rPr>
        <rFont val="Yu Gothic"/>
        <color rgb="FF808080"/>
        <sz val="9.0"/>
      </rPr>
      <t>4</t>
    </r>
    <r>
      <rPr>
        <rFont val="Noto Sans CJK SC"/>
        <color rgb="FF808080"/>
        <sz val="9.0"/>
      </rPr>
      <t>件入れています）</t>
    </r>
  </si>
  <si>
    <t>入会日</t>
  </si>
  <si>
    <t>数式が入っているセルです。書き換えると集計が崩れます。</t>
  </si>
  <si>
    <t>在籍</t>
  </si>
  <si>
    <t>緑文字</t>
  </si>
  <si>
    <t>他のシートから自動で読み込んでいるセルです。</t>
  </si>
  <si>
    <t>○</t>
  </si>
  <si>
    <t>対象年月</t>
  </si>
  <si>
    <t>出席</t>
  </si>
  <si>
    <t>月謝額</t>
  </si>
  <si>
    <t>シートごとの使い方</t>
  </si>
  <si>
    <r>
      <rPr>
        <rFont val="Noto Sans CJK SC"/>
        <color rgb="FF0000FF"/>
        <sz val="10.0"/>
      </rPr>
      <t>火曜</t>
    </r>
    <r>
      <rPr>
        <rFont val="Yu Gothic"/>
        <color rgb="FF0000FF"/>
        <sz val="10.0"/>
      </rPr>
      <t xml:space="preserve">17:00 </t>
    </r>
    <r>
      <rPr>
        <rFont val="Noto Sans CJK SC"/>
        <color rgb="FF0000FF"/>
        <sz val="10.0"/>
      </rPr>
      <t>ジュニア</t>
    </r>
  </si>
  <si>
    <t>設定</t>
  </si>
  <si>
    <t>備考</t>
  </si>
  <si>
    <t>休会</t>
  </si>
  <si>
    <t>クラス名と月謝額、年度の開始年を登録します。ここに入れたクラス名が各シートの選択肢になります。</t>
  </si>
  <si>
    <t>生徒名簿</t>
  </si>
  <si>
    <t>×</t>
  </si>
  <si>
    <r>
      <rPr>
        <rFont val="Noto Sans CJK SC"/>
        <color theme="1"/>
        <sz val="10.0"/>
      </rPr>
      <t>生徒を</t>
    </r>
    <r>
      <rPr>
        <rFont val="Yu Gothic"/>
        <color theme="1"/>
        <sz val="10.0"/>
      </rPr>
      <t>1</t>
    </r>
    <r>
      <rPr>
        <rFont val="Noto Sans CJK SC"/>
        <color theme="1"/>
        <sz val="10.0"/>
      </rPr>
      <t>行に</t>
    </r>
    <r>
      <rPr>
        <rFont val="Yu Gothic"/>
        <color theme="1"/>
        <sz val="10.0"/>
      </rPr>
      <t>1</t>
    </r>
    <r>
      <rPr>
        <rFont val="Noto Sans CJK SC"/>
        <color theme="1"/>
        <sz val="10.0"/>
      </rPr>
      <t>名ずつ登録します。生徒番号と月謝額は自動で入ります。退会した生徒は行を消さず、在籍状況を「退会」に変更してください。</t>
    </r>
  </si>
  <si>
    <t>欠席</t>
  </si>
  <si>
    <t>出欠表</t>
  </si>
  <si>
    <r>
      <rPr>
        <rFont val="Noto Sans CJK SC"/>
        <color rgb="FF0000FF"/>
        <sz val="10.0"/>
      </rPr>
      <t>水曜</t>
    </r>
    <r>
      <rPr>
        <rFont val="Yu Gothic"/>
        <color rgb="FF0000FF"/>
        <sz val="10.0"/>
      </rPr>
      <t xml:space="preserve">18:30 </t>
    </r>
    <r>
      <rPr>
        <rFont val="Noto Sans CJK SC"/>
        <color rgb="FF0000FF"/>
        <sz val="10.0"/>
      </rPr>
      <t>一般</t>
    </r>
  </si>
  <si>
    <r>
      <rPr>
        <rFont val="Yu Gothic"/>
        <color theme="1"/>
        <sz val="10.0"/>
      </rPr>
      <t>1</t>
    </r>
    <r>
      <rPr>
        <rFont val="Noto Sans CJK SC"/>
        <color theme="1"/>
        <sz val="10.0"/>
      </rPr>
      <t>か月分の出欠を記録します。上部の年・月を変えると日付と曜日が切り替わります。記号はプルダウンから選べます。</t>
    </r>
  </si>
  <si>
    <t>退会</t>
  </si>
  <si>
    <t>月謝管理</t>
  </si>
  <si>
    <r>
      <rPr>
        <rFont val="Yu Gothic"/>
        <color theme="1"/>
        <sz val="10.0"/>
      </rPr>
      <t>12</t>
    </r>
    <r>
      <rPr>
        <rFont val="Noto Sans CJK SC"/>
        <color theme="1"/>
        <sz val="10.0"/>
      </rPr>
      <t>か月分の請求額と入金日を管理します。請求額は在籍中の生徒に自動で入り、入金日を入れると未入金の判定が更新されます。</t>
    </r>
  </si>
  <si>
    <t>▲</t>
  </si>
  <si>
    <t>集計</t>
  </si>
  <si>
    <t>在籍者数、クラス別の人数、月ごとの入金状況を自動で集計します。入力するセルはありません。</t>
  </si>
  <si>
    <t>振替受講</t>
  </si>
  <si>
    <t>出欠記号の凡例</t>
  </si>
  <si>
    <r>
      <rPr>
        <rFont val="Noto Sans CJK SC"/>
        <color rgb="FF0000FF"/>
        <sz val="10.0"/>
      </rPr>
      <t>土曜</t>
    </r>
    <r>
      <rPr>
        <rFont val="Yu Gothic"/>
        <color rgb="FF0000FF"/>
        <sz val="10.0"/>
      </rPr>
      <t xml:space="preserve">10:00 </t>
    </r>
    <r>
      <rPr>
        <rFont val="Noto Sans CJK SC"/>
        <color rgb="FF0000FF"/>
        <sz val="10.0"/>
      </rPr>
      <t>親子</t>
    </r>
  </si>
  <si>
    <t>ー</t>
  </si>
  <si>
    <t>休講</t>
  </si>
  <si>
    <t>休講（教室都合）</t>
  </si>
  <si>
    <t>使ううえでの注意</t>
  </si>
  <si>
    <t>生徒の氏名や連絡先を扱うため、ファイルにはパスワードを設定し、共有範囲を限定してください。</t>
  </si>
  <si>
    <t>月ごとに出欠表を残す場合は、「出欠表」シートを右クリックしてコピーし、年・月を変更して使います。</t>
  </si>
  <si>
    <r>
      <rPr>
        <rFont val="Noto Sans CJK SC"/>
        <color theme="1"/>
        <sz val="10.0"/>
      </rPr>
      <t>行を挿入・削除すると数式の範囲がずれることがあります。生徒の追加は</t>
    </r>
    <r>
      <rPr>
        <rFont val="Yu Gothic"/>
        <color theme="1"/>
        <sz val="10.0"/>
      </rPr>
      <t>103</t>
    </r>
    <r>
      <rPr>
        <rFont val="Noto Sans CJK SC"/>
        <color theme="1"/>
        <sz val="10.0"/>
      </rPr>
      <t>行目までの空き行に入力してください。</t>
    </r>
  </si>
  <si>
    <t>未入金の判定は当月までが対象です。まだ来ていない月は未入金に数えません。</t>
  </si>
  <si>
    <t>山田 花子</t>
  </si>
  <si>
    <t>やまだ はなこ</t>
  </si>
  <si>
    <t>← 左が年（設定シートと連動）、右が月です。月を変えると日付と曜日が切り替わります</t>
  </si>
  <si>
    <r>
      <rPr>
        <rFont val="Noto Sans CJK SC"/>
        <color rgb="FF0000FF"/>
        <sz val="10.0"/>
      </rPr>
      <t>月曜</t>
    </r>
    <r>
      <rPr>
        <rFont val="Yu Gothic"/>
        <color rgb="FF0000FF"/>
        <sz val="10.0"/>
      </rPr>
      <t xml:space="preserve">16:00 </t>
    </r>
    <r>
      <rPr>
        <rFont val="Noto Sans CJK SC"/>
        <color rgb="FF0000FF"/>
        <sz val="10.0"/>
      </rPr>
      <t>キッズ</t>
    </r>
  </si>
  <si>
    <t>山田 太郎</t>
  </si>
  <si>
    <t>090-1234-5678</t>
  </si>
  <si>
    <r>
      <rPr>
        <rFont val="Noto Sans CJK SC"/>
        <color rgb="FF0000FF"/>
        <sz val="10.0"/>
      </rPr>
      <t>体験入会</t>
    </r>
    <r>
      <rPr>
        <rFont val="Yu Gothic"/>
        <color rgb="FF0000FF"/>
        <sz val="10.0"/>
      </rPr>
      <t>2026/3/10</t>
    </r>
  </si>
  <si>
    <r>
      <rPr>
        <rFont val="Noto Sans CJK SC"/>
        <b/>
        <color rgb="FFFFFFFF"/>
        <sz val="12.0"/>
      </rPr>
      <t xml:space="preserve">月謝管理　</t>
    </r>
    <r>
      <rPr>
        <rFont val="Yu Gothic"/>
        <b/>
        <color rgb="FFFFFFFF"/>
        <sz val="12.0"/>
      </rPr>
      <t>12</t>
    </r>
    <r>
      <rPr>
        <rFont val="Noto Sans CJK SC"/>
        <b/>
        <color rgb="FFFFFFFF"/>
        <sz val="12.0"/>
      </rPr>
      <t>か月分の請求と入金を記録します</t>
    </r>
  </si>
  <si>
    <t>判定用</t>
  </si>
  <si>
    <t>集計　自動計算されます（入力不要）</t>
  </si>
  <si>
    <t>人数</t>
  </si>
  <si>
    <t>在籍数</t>
  </si>
  <si>
    <t>月間の見込み売上</t>
  </si>
  <si>
    <t>振替残</t>
  </si>
  <si>
    <r>
      <rPr>
        <rFont val="Yu Gothic"/>
        <b/>
        <color theme="1"/>
        <sz val="10.0"/>
      </rPr>
      <t>4</t>
    </r>
    <r>
      <rPr>
        <rFont val="Noto Sans CJK SC"/>
        <b/>
        <color theme="1"/>
        <sz val="10.0"/>
      </rPr>
      <t>月
請求額</t>
    </r>
  </si>
  <si>
    <r>
      <rPr>
        <rFont val="Yu Gothic"/>
        <b/>
        <color theme="1"/>
        <sz val="10.0"/>
      </rPr>
      <t>5</t>
    </r>
    <r>
      <rPr>
        <rFont val="Noto Sans CJK SC"/>
        <b/>
        <color theme="1"/>
        <sz val="10.0"/>
      </rPr>
      <t>月
請求額</t>
    </r>
  </si>
  <si>
    <r>
      <rPr>
        <rFont val="Yu Gothic"/>
        <b/>
        <color theme="1"/>
        <sz val="10.0"/>
      </rPr>
      <t>6</t>
    </r>
    <r>
      <rPr>
        <rFont val="Noto Sans CJK SC"/>
        <b/>
        <color theme="1"/>
        <sz val="10.0"/>
      </rPr>
      <t>月
請求額</t>
    </r>
  </si>
  <si>
    <r>
      <rPr>
        <rFont val="Yu Gothic"/>
        <b/>
        <color theme="1"/>
        <sz val="10.0"/>
      </rPr>
      <t>7</t>
    </r>
    <r>
      <rPr>
        <rFont val="Noto Sans CJK SC"/>
        <b/>
        <color theme="1"/>
        <sz val="10.0"/>
      </rPr>
      <t>月
請求額</t>
    </r>
  </si>
  <si>
    <r>
      <rPr>
        <rFont val="Yu Gothic"/>
        <b/>
        <color theme="1"/>
        <sz val="10.0"/>
      </rPr>
      <t>8</t>
    </r>
    <r>
      <rPr>
        <rFont val="Noto Sans CJK SC"/>
        <b/>
        <color theme="1"/>
        <sz val="10.0"/>
      </rPr>
      <t>月
請求額</t>
    </r>
  </si>
  <si>
    <r>
      <rPr>
        <rFont val="Yu Gothic"/>
        <b/>
        <color theme="1"/>
        <sz val="10.0"/>
      </rPr>
      <t>9</t>
    </r>
    <r>
      <rPr>
        <rFont val="Noto Sans CJK SC"/>
        <b/>
        <color theme="1"/>
        <sz val="10.0"/>
      </rPr>
      <t>月
請求額</t>
    </r>
  </si>
  <si>
    <r>
      <rPr>
        <rFont val="Yu Gothic"/>
        <b/>
        <color theme="1"/>
        <sz val="10.0"/>
      </rPr>
      <t>10</t>
    </r>
    <r>
      <rPr>
        <rFont val="Noto Sans CJK SC"/>
        <b/>
        <color theme="1"/>
        <sz val="10.0"/>
      </rPr>
      <t>月
請求額</t>
    </r>
  </si>
  <si>
    <r>
      <rPr>
        <rFont val="Yu Gothic"/>
        <b/>
        <color theme="1"/>
        <sz val="10.0"/>
      </rPr>
      <t>11</t>
    </r>
    <r>
      <rPr>
        <rFont val="Noto Sans CJK SC"/>
        <b/>
        <color theme="1"/>
        <sz val="10.0"/>
      </rPr>
      <t>月
請求額</t>
    </r>
  </si>
  <si>
    <r>
      <rPr>
        <rFont val="Yu Gothic"/>
        <b/>
        <color theme="1"/>
        <sz val="10.0"/>
      </rPr>
      <t>12</t>
    </r>
    <r>
      <rPr>
        <rFont val="Noto Sans CJK SC"/>
        <b/>
        <color theme="1"/>
        <sz val="10.0"/>
      </rPr>
      <t>月
請求額</t>
    </r>
  </si>
  <si>
    <r>
      <rPr>
        <rFont val="Yu Gothic"/>
        <b/>
        <color theme="1"/>
        <sz val="10.0"/>
      </rPr>
      <t>1</t>
    </r>
    <r>
      <rPr>
        <rFont val="Noto Sans CJK SC"/>
        <b/>
        <color theme="1"/>
        <sz val="10.0"/>
      </rPr>
      <t>月
請求額</t>
    </r>
  </si>
  <si>
    <r>
      <rPr>
        <rFont val="Yu Gothic"/>
        <b/>
        <color theme="1"/>
        <sz val="10.0"/>
      </rPr>
      <t>2</t>
    </r>
    <r>
      <rPr>
        <rFont val="Noto Sans CJK SC"/>
        <b/>
        <color theme="1"/>
        <sz val="10.0"/>
      </rPr>
      <t>月
請求額</t>
    </r>
  </si>
  <si>
    <r>
      <rPr>
        <rFont val="Yu Gothic"/>
        <b/>
        <color theme="1"/>
        <sz val="10.0"/>
      </rPr>
      <t>3</t>
    </r>
    <r>
      <rPr>
        <rFont val="Noto Sans CJK SC"/>
        <b/>
        <color theme="1"/>
        <sz val="10.0"/>
      </rPr>
      <t>月
請求額</t>
    </r>
  </si>
  <si>
    <r>
      <rPr>
        <rFont val="Yu Gothic"/>
        <b/>
        <color theme="1"/>
        <sz val="10.0"/>
      </rPr>
      <t>4</t>
    </r>
    <r>
      <rPr>
        <rFont val="Noto Sans CJK SC"/>
        <b/>
        <color theme="1"/>
        <sz val="10.0"/>
      </rPr>
      <t>月
入金日</t>
    </r>
  </si>
  <si>
    <r>
      <rPr>
        <rFont val="Yu Gothic"/>
        <b/>
        <color theme="1"/>
        <sz val="10.0"/>
      </rPr>
      <t>5</t>
    </r>
    <r>
      <rPr>
        <rFont val="Noto Sans CJK SC"/>
        <b/>
        <color theme="1"/>
        <sz val="10.0"/>
      </rPr>
      <t>月
入金日</t>
    </r>
  </si>
  <si>
    <r>
      <rPr>
        <rFont val="Yu Gothic"/>
        <b/>
        <color theme="1"/>
        <sz val="10.0"/>
      </rPr>
      <t>6</t>
    </r>
    <r>
      <rPr>
        <rFont val="Noto Sans CJK SC"/>
        <b/>
        <color theme="1"/>
        <sz val="10.0"/>
      </rPr>
      <t>月
入金日</t>
    </r>
  </si>
  <si>
    <r>
      <rPr>
        <rFont val="Yu Gothic"/>
        <b/>
        <color theme="1"/>
        <sz val="10.0"/>
      </rPr>
      <t>7</t>
    </r>
    <r>
      <rPr>
        <rFont val="Noto Sans CJK SC"/>
        <b/>
        <color theme="1"/>
        <sz val="10.0"/>
      </rPr>
      <t>月
入金日</t>
    </r>
  </si>
  <si>
    <r>
      <rPr>
        <rFont val="Yu Gothic"/>
        <b/>
        <color theme="1"/>
        <sz val="10.0"/>
      </rPr>
      <t>8</t>
    </r>
    <r>
      <rPr>
        <rFont val="Noto Sans CJK SC"/>
        <b/>
        <color theme="1"/>
        <sz val="10.0"/>
      </rPr>
      <t>月
入金日</t>
    </r>
  </si>
  <si>
    <r>
      <rPr>
        <rFont val="Yu Gothic"/>
        <b/>
        <color theme="1"/>
        <sz val="10.0"/>
      </rPr>
      <t>9</t>
    </r>
    <r>
      <rPr>
        <rFont val="Noto Sans CJK SC"/>
        <b/>
        <color theme="1"/>
        <sz val="10.0"/>
      </rPr>
      <t>月
入金日</t>
    </r>
  </si>
  <si>
    <t>登録者数</t>
  </si>
  <si>
    <r>
      <rPr>
        <rFont val="Yu Gothic"/>
        <b/>
        <color theme="1"/>
        <sz val="10.0"/>
      </rPr>
      <t>10</t>
    </r>
    <r>
      <rPr>
        <rFont val="Noto Sans CJK SC"/>
        <b/>
        <color theme="1"/>
        <sz val="10.0"/>
      </rPr>
      <t>月
入金日</t>
    </r>
  </si>
  <si>
    <r>
      <rPr>
        <rFont val="Yu Gothic"/>
        <b/>
        <color theme="1"/>
        <sz val="10.0"/>
      </rPr>
      <t>11</t>
    </r>
    <r>
      <rPr>
        <rFont val="Noto Sans CJK SC"/>
        <b/>
        <color theme="1"/>
        <sz val="10.0"/>
      </rPr>
      <t>月
入金日</t>
    </r>
  </si>
  <si>
    <r>
      <rPr>
        <rFont val="Yu Gothic"/>
        <b/>
        <color theme="1"/>
        <sz val="10.0"/>
      </rPr>
      <t>12</t>
    </r>
    <r>
      <rPr>
        <rFont val="Noto Sans CJK SC"/>
        <b/>
        <color theme="1"/>
        <sz val="10.0"/>
      </rPr>
      <t>月
入金日</t>
    </r>
  </si>
  <si>
    <r>
      <rPr>
        <rFont val="Yu Gothic"/>
        <b/>
        <color theme="1"/>
        <sz val="10.0"/>
      </rPr>
      <t>1</t>
    </r>
    <r>
      <rPr>
        <rFont val="Noto Sans CJK SC"/>
        <b/>
        <color theme="1"/>
        <sz val="10.0"/>
      </rPr>
      <t>月
入金日</t>
    </r>
  </si>
  <si>
    <r>
      <rPr>
        <rFont val="Yu Gothic"/>
        <b/>
        <color theme="1"/>
        <sz val="10.0"/>
      </rPr>
      <t>2</t>
    </r>
    <r>
      <rPr>
        <rFont val="Noto Sans CJK SC"/>
        <b/>
        <color theme="1"/>
        <sz val="10.0"/>
      </rPr>
      <t>月
入金日</t>
    </r>
  </si>
  <si>
    <r>
      <rPr>
        <rFont val="Yu Gothic"/>
        <b/>
        <color theme="1"/>
        <sz val="10.0"/>
      </rPr>
      <t>3</t>
    </r>
    <r>
      <rPr>
        <rFont val="Noto Sans CJK SC"/>
        <b/>
        <color theme="1"/>
        <sz val="10.0"/>
      </rPr>
      <t>月
入金日</t>
    </r>
  </si>
  <si>
    <t>年間
請求額</t>
  </si>
  <si>
    <t>入金済
件数</t>
  </si>
  <si>
    <t>未入金
件数</t>
  </si>
  <si>
    <t>状況</t>
  </si>
  <si>
    <t>合計</t>
  </si>
  <si>
    <t>月別の入金状況</t>
  </si>
  <si>
    <t>月</t>
  </si>
  <si>
    <t>請求件数</t>
  </si>
  <si>
    <t>入金済</t>
  </si>
  <si>
    <t>未入金</t>
  </si>
  <si>
    <t>請求額合計</t>
  </si>
  <si>
    <t>入金率</t>
  </si>
  <si>
    <r>
      <rPr>
        <rFont val="Yu Gothic"/>
        <color theme="1"/>
        <sz val="10.0"/>
      </rPr>
      <t>4</t>
    </r>
    <r>
      <rPr>
        <rFont val="Noto Sans CJK SC"/>
        <color theme="1"/>
        <sz val="10.0"/>
      </rPr>
      <t>月</t>
    </r>
  </si>
  <si>
    <r>
      <rPr>
        <rFont val="Yu Gothic"/>
        <color theme="1"/>
        <sz val="10.0"/>
      </rPr>
      <t>5</t>
    </r>
    <r>
      <rPr>
        <rFont val="Noto Sans CJK SC"/>
        <color theme="1"/>
        <sz val="10.0"/>
      </rPr>
      <t>月</t>
    </r>
  </si>
  <si>
    <r>
      <rPr>
        <rFont val="Yu Gothic"/>
        <color theme="1"/>
        <sz val="10.0"/>
      </rPr>
      <t>6</t>
    </r>
    <r>
      <rPr>
        <rFont val="Noto Sans CJK SC"/>
        <color theme="1"/>
        <sz val="10.0"/>
      </rPr>
      <t>月</t>
    </r>
  </si>
  <si>
    <r>
      <rPr>
        <rFont val="Yu Gothic"/>
        <color theme="1"/>
        <sz val="10.0"/>
      </rPr>
      <t>7</t>
    </r>
    <r>
      <rPr>
        <rFont val="Noto Sans CJK SC"/>
        <color theme="1"/>
        <sz val="10.0"/>
      </rPr>
      <t>月</t>
    </r>
  </si>
  <si>
    <r>
      <rPr>
        <rFont val="Yu Gothic"/>
        <color theme="1"/>
        <sz val="10.0"/>
      </rPr>
      <t>8</t>
    </r>
    <r>
      <rPr>
        <rFont val="Noto Sans CJK SC"/>
        <color theme="1"/>
        <sz val="10.0"/>
      </rPr>
      <t>月</t>
    </r>
  </si>
  <si>
    <r>
      <rPr>
        <rFont val="Yu Gothic"/>
        <color theme="1"/>
        <sz val="10.0"/>
      </rPr>
      <t>9</t>
    </r>
    <r>
      <rPr>
        <rFont val="Noto Sans CJK SC"/>
        <color theme="1"/>
        <sz val="10.0"/>
      </rPr>
      <t>月</t>
    </r>
  </si>
  <si>
    <r>
      <rPr>
        <rFont val="Yu Gothic"/>
        <color theme="1"/>
        <sz val="10.0"/>
      </rPr>
      <t>10</t>
    </r>
    <r>
      <rPr>
        <rFont val="Noto Sans CJK SC"/>
        <color theme="1"/>
        <sz val="10.0"/>
      </rPr>
      <t>月</t>
    </r>
  </si>
  <si>
    <r>
      <rPr>
        <rFont val="Yu Gothic"/>
        <color theme="1"/>
        <sz val="10.0"/>
      </rPr>
      <t>11</t>
    </r>
    <r>
      <rPr>
        <rFont val="Noto Sans CJK SC"/>
        <color theme="1"/>
        <sz val="10.0"/>
      </rPr>
      <t>月</t>
    </r>
  </si>
  <si>
    <r>
      <rPr>
        <rFont val="Yu Gothic"/>
        <color theme="1"/>
        <sz val="10.0"/>
      </rPr>
      <t>12</t>
    </r>
    <r>
      <rPr>
        <rFont val="Noto Sans CJK SC"/>
        <color theme="1"/>
        <sz val="10.0"/>
      </rPr>
      <t>月</t>
    </r>
  </si>
  <si>
    <r>
      <rPr>
        <rFont val="Yu Gothic"/>
        <color theme="1"/>
        <sz val="10.0"/>
      </rPr>
      <t>1</t>
    </r>
    <r>
      <rPr>
        <rFont val="Noto Sans CJK SC"/>
        <color theme="1"/>
        <sz val="10.0"/>
      </rPr>
      <t>月</t>
    </r>
  </si>
  <si>
    <r>
      <rPr>
        <rFont val="Yu Gothic"/>
        <color theme="1"/>
        <sz val="10.0"/>
      </rPr>
      <t>2</t>
    </r>
    <r>
      <rPr>
        <rFont val="Noto Sans CJK SC"/>
        <color theme="1"/>
        <sz val="10.0"/>
      </rPr>
      <t>月</t>
    </r>
  </si>
  <si>
    <r>
      <rPr>
        <rFont val="Yu Gothic"/>
        <color theme="1"/>
        <sz val="10.0"/>
      </rPr>
      <t>3</t>
    </r>
    <r>
      <rPr>
        <rFont val="Noto Sans CJK SC"/>
        <color theme="1"/>
        <sz val="10.0"/>
      </rPr>
      <t>月</t>
    </r>
  </si>
  <si>
    <t>年間合計</t>
  </si>
  <si>
    <r>
      <rPr>
        <rFont val="Noto Sans CJK SC"/>
        <color rgb="FF808080"/>
        <sz val="9.0"/>
      </rPr>
      <t>※ 月間の見込み売上は、在籍中の生徒数</t>
    </r>
    <r>
      <rPr>
        <rFont val="Yu Gothic"/>
        <color rgb="FF808080"/>
        <sz val="9.0"/>
      </rPr>
      <t>×</t>
    </r>
    <r>
      <rPr>
        <rFont val="Noto Sans CJK SC"/>
        <color rgb="FF808080"/>
        <sz val="9.0"/>
      </rPr>
      <t>月謝額で計算しています。休会中の生徒は含みません。</t>
    </r>
  </si>
  <si>
    <t>※ 請求額・入金日は「月謝管理」シートの内容を集計しています。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</si>
</sst>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d"/>
    <numFmt numFmtId="165" formatCode="yyyy/m/d"/>
    <numFmt numFmtId="166" formatCode="#,##0;;\-"/>
    <numFmt numFmtId="167" formatCode="m/d"/>
    <numFmt numFmtId="168" formatCode="0.0%"/>
  </numFmts>
  <fonts count="16">
    <font>
      <sz val="11.0"/>
      <color theme="1"/>
      <name val="Calibri"/>
      <scheme val="minor"/>
    </font>
    <font>
      <b/>
      <sz val="12.0"/>
      <color rgb="FFFFFFFF"/>
      <name val="Noto Sans"/>
    </font>
    <font/>
    <font>
      <b/>
      <sz val="10.0"/>
      <color theme="1"/>
      <name val="Noto Sans"/>
    </font>
    <font>
      <sz val="10.0"/>
      <color rgb="FF0000FF"/>
      <name val="Yu Gothic"/>
    </font>
    <font>
      <sz val="10.0"/>
      <color theme="1"/>
      <name val="Yu Gothic"/>
    </font>
    <font>
      <sz val="9.0"/>
      <color rgb="FF808080"/>
      <name val="Yu Gothic"/>
    </font>
    <font>
      <sz val="10.0"/>
      <color theme="1"/>
      <name val="Noto Sans"/>
    </font>
    <font>
      <sz val="10.0"/>
      <color rgb="FF0000FF"/>
      <name val="Noto Sans"/>
    </font>
    <font>
      <sz val="9.0"/>
      <color rgb="FF808080"/>
      <name val="Noto Sans"/>
    </font>
    <font>
      <sz val="10.0"/>
      <color rgb="FF008000"/>
      <name val="Noto Sans"/>
    </font>
    <font>
      <sz val="10.0"/>
      <color rgb="FF008000"/>
      <name val="Yu Gothic"/>
    </font>
    <font>
      <b/>
      <sz val="10.0"/>
      <color theme="1"/>
      <name val="Yu Gothic"/>
    </font>
    <font>
      <sz val="8.0"/>
      <color rgb="FFA6A6A6"/>
      <name val="Noto Sans"/>
    </font>
    <font>
      <sz val="11.0"/>
      <color theme="1"/>
      <name val="Calibri"/>
    </font>
    <font>
      <b/>
      <sz val="11.0"/>
      <color theme="1"/>
      <name val="Noto Sans"/>
    </font>
  </fonts>
  <fills count="6">
    <fill>
      <patternFill patternType="none"/>
    </fill>
    <fill>
      <patternFill patternType="lightGray"/>
    </fill>
    <fill>
      <patternFill patternType="solid">
        <fgColor rgb="FF1F4E79"/>
        <bgColor rgb="FF1F4E79"/>
      </patternFill>
    </fill>
    <fill>
      <patternFill patternType="solid">
        <fgColor rgb="FFFFF9E6"/>
        <bgColor rgb="FFFFF9E6"/>
      </patternFill>
    </fill>
    <fill>
      <patternFill patternType="solid">
        <fgColor rgb="FFD9D9D9"/>
        <bgColor rgb="FFD9D9D9"/>
      </patternFill>
    </fill>
    <fill>
      <patternFill patternType="solid">
        <fgColor rgb="FFEFEFEF"/>
        <bgColor rgb="FFEFEFEF"/>
      </patternFill>
    </fill>
  </fills>
  <borders count="8">
    <border/>
    <border>
      <left/>
      <top/>
      <bottom/>
    </border>
    <border>
      <top/>
      <bottom/>
    </border>
    <border>
      <right/>
      <top/>
      <bottom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/>
      <right/>
      <top/>
      <bottom/>
    </border>
    <border>
      <left style="thin">
        <color rgb="FFBFBFBF"/>
      </left>
      <right style="thin">
        <color rgb="FFBFBFBF"/>
      </right>
      <top style="thin">
        <color rgb="FFBFBFBF"/>
      </top>
    </border>
    <border>
      <left style="thin">
        <color rgb="FFBFBFBF"/>
      </left>
      <right style="thin">
        <color rgb="FFBFBFBF"/>
      </right>
      <bottom/>
    </border>
  </borders>
  <cellStyleXfs count="1">
    <xf borderId="0" fillId="0" fontId="0" numFmtId="0" applyAlignment="1" applyFont="1"/>
  </cellStyleXfs>
  <cellXfs count="4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center" wrapText="0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shrinkToFit="0" vertical="bottom" wrapText="0"/>
    </xf>
    <xf borderId="4" fillId="3" fontId="4" numFmtId="0" xfId="0" applyAlignment="1" applyBorder="1" applyFill="1" applyFont="1">
      <alignment shrinkToFit="0" vertical="bottom" wrapText="0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shrinkToFit="0" vertical="bottom" wrapText="0"/>
    </xf>
    <xf borderId="0" fillId="0" fontId="5" numFmtId="0" xfId="0" applyAlignment="1" applyFont="1">
      <alignment shrinkToFit="0" vertical="top" wrapText="1"/>
    </xf>
    <xf borderId="4" fillId="4" fontId="3" numFmtId="0" xfId="0" applyAlignment="1" applyBorder="1" applyFill="1" applyFont="1">
      <alignment horizontal="center" shrinkToFit="0" vertical="center" wrapText="1"/>
    </xf>
    <xf borderId="0" fillId="0" fontId="7" numFmtId="0" xfId="0" applyAlignment="1" applyFont="1">
      <alignment shrinkToFit="0" vertical="top" wrapText="1"/>
    </xf>
    <xf borderId="4" fillId="3" fontId="8" numFmtId="0" xfId="0" applyAlignment="1" applyBorder="1" applyFont="1">
      <alignment shrinkToFit="0" vertical="bottom" wrapText="0"/>
    </xf>
    <xf borderId="5" fillId="3" fontId="8" numFmtId="0" xfId="0" applyAlignment="1" applyBorder="1" applyFont="1">
      <alignment shrinkToFit="0" vertical="bottom" wrapText="0"/>
    </xf>
    <xf borderId="4" fillId="3" fontId="4" numFmtId="3" xfId="0" applyAlignment="1" applyBorder="1" applyFont="1" applyNumberFormat="1">
      <alignment shrinkToFit="0" vertical="bottom" wrapText="0"/>
    </xf>
    <xf borderId="0" fillId="0" fontId="7" numFmtId="0" xfId="0" applyAlignment="1" applyFont="1">
      <alignment shrinkToFit="0" vertical="bottom" wrapText="0"/>
    </xf>
    <xf borderId="0" fillId="0" fontId="9" numFmtId="0" xfId="0" applyAlignment="1" applyFont="1">
      <alignment shrinkToFit="0" vertical="bottom" wrapText="0"/>
    </xf>
    <xf borderId="4" fillId="0" fontId="7" numFmtId="0" xfId="0" applyAlignment="1" applyBorder="1" applyFont="1">
      <alignment shrinkToFit="0" vertical="bottom" wrapText="0"/>
    </xf>
    <xf borderId="0" fillId="0" fontId="10" numFmtId="0" xfId="0" applyAlignment="1" applyFont="1">
      <alignment shrinkToFit="0" vertical="bottom" wrapText="0"/>
    </xf>
    <xf borderId="4" fillId="0" fontId="5" numFmtId="0" xfId="0" applyAlignment="1" applyBorder="1" applyFont="1">
      <alignment horizontal="center" shrinkToFit="0" vertical="bottom" wrapText="0"/>
    </xf>
    <xf borderId="4" fillId="0" fontId="7" numFmtId="0" xfId="0" applyAlignment="1" applyBorder="1" applyFont="1">
      <alignment horizontal="center" shrinkToFit="0" vertical="bottom" wrapText="0"/>
    </xf>
    <xf borderId="4" fillId="3" fontId="11" numFmtId="0" xfId="0" applyAlignment="1" applyBorder="1" applyFont="1">
      <alignment shrinkToFit="0" vertical="bottom" wrapText="0"/>
    </xf>
    <xf borderId="6" fillId="4" fontId="3" numFmtId="0" xfId="0" applyAlignment="1" applyBorder="1" applyFont="1">
      <alignment horizontal="center" shrinkToFit="0" vertical="center" wrapText="1"/>
    </xf>
    <xf borderId="4" fillId="4" fontId="12" numFmtId="164" xfId="0" applyAlignment="1" applyBorder="1" applyFont="1" applyNumberFormat="1">
      <alignment horizontal="center" shrinkToFit="0" vertical="center" wrapText="1"/>
    </xf>
    <xf borderId="4" fillId="3" fontId="4" numFmtId="165" xfId="0" applyAlignment="1" applyBorder="1" applyFont="1" applyNumberFormat="1">
      <alignment shrinkToFit="0" vertical="bottom" wrapText="0"/>
    </xf>
    <xf borderId="4" fillId="3" fontId="8" numFmtId="0" xfId="0" applyAlignment="1" applyBorder="1" applyFont="1">
      <alignment horizontal="center" shrinkToFit="0" vertical="bottom" wrapText="0"/>
    </xf>
    <xf borderId="4" fillId="0" fontId="11" numFmtId="3" xfId="0" applyAlignment="1" applyBorder="1" applyFont="1" applyNumberFormat="1">
      <alignment shrinkToFit="0" vertical="bottom" wrapText="0"/>
    </xf>
    <xf borderId="0" fillId="0" fontId="13" numFmtId="0" xfId="0" applyAlignment="1" applyFont="1">
      <alignment shrinkToFit="0" vertical="bottom" wrapText="0"/>
    </xf>
    <xf borderId="0" fillId="0" fontId="14" numFmtId="165" xfId="0" applyAlignment="1" applyFont="1" applyNumberFormat="1">
      <alignment shrinkToFit="0" vertical="bottom" wrapText="0"/>
    </xf>
    <xf borderId="7" fillId="0" fontId="2" numFmtId="0" xfId="0" applyBorder="1" applyFont="1"/>
    <xf borderId="4" fillId="0" fontId="10" numFmtId="0" xfId="0" applyAlignment="1" applyBorder="1" applyFont="1">
      <alignment shrinkToFit="0" vertical="bottom" wrapText="0"/>
    </xf>
    <xf borderId="4" fillId="5" fontId="3" numFmtId="0" xfId="0" applyAlignment="1" applyBorder="1" applyFill="1" applyFont="1">
      <alignment horizontal="center" shrinkToFit="0" vertical="center" wrapText="1"/>
    </xf>
    <xf borderId="4" fillId="0" fontId="5" numFmtId="3" xfId="0" applyAlignment="1" applyBorder="1" applyFont="1" applyNumberFormat="1">
      <alignment shrinkToFit="0" vertical="bottom" wrapText="0"/>
    </xf>
    <xf borderId="4" fillId="4" fontId="12" numFmtId="0" xfId="0" applyAlignment="1" applyBorder="1" applyFont="1">
      <alignment horizontal="center" shrinkToFit="0" vertical="center" wrapText="1"/>
    </xf>
    <xf borderId="4" fillId="0" fontId="3" numFmtId="0" xfId="0" applyAlignment="1" applyBorder="1" applyFont="1">
      <alignment shrinkToFit="0" vertical="bottom" wrapText="0"/>
    </xf>
    <xf borderId="4" fillId="0" fontId="11" numFmtId="0" xfId="0" applyAlignment="1" applyBorder="1" applyFont="1">
      <alignment horizontal="center" shrinkToFit="0" vertical="bottom" wrapText="0"/>
    </xf>
    <xf borderId="4" fillId="3" fontId="4" numFmtId="0" xfId="0" applyAlignment="1" applyBorder="1" applyFont="1">
      <alignment horizontal="center" shrinkToFit="0" vertical="bottom" wrapText="0"/>
    </xf>
    <xf borderId="4" fillId="0" fontId="5" numFmtId="166" xfId="0" applyAlignment="1" applyBorder="1" applyFont="1" applyNumberFormat="1">
      <alignment shrinkToFit="0" vertical="bottom" wrapText="0"/>
    </xf>
    <xf borderId="4" fillId="3" fontId="4" numFmtId="167" xfId="0" applyAlignment="1" applyBorder="1" applyFont="1" applyNumberFormat="1">
      <alignment shrinkToFit="0" vertical="bottom" wrapText="0"/>
    </xf>
    <xf borderId="4" fillId="5" fontId="3" numFmtId="0" xfId="0" applyAlignment="1" applyBorder="1" applyFont="1">
      <alignment shrinkToFit="0" vertical="bottom" wrapText="0"/>
    </xf>
    <xf borderId="4" fillId="5" fontId="5" numFmtId="0" xfId="0" applyAlignment="1" applyBorder="1" applyFont="1">
      <alignment shrinkToFit="0" vertical="bottom" wrapText="0"/>
    </xf>
    <xf borderId="4" fillId="5" fontId="14" numFmtId="0" xfId="0" applyAlignment="1" applyBorder="1" applyFont="1">
      <alignment shrinkToFit="0" vertical="bottom" wrapText="0"/>
    </xf>
    <xf borderId="4" fillId="5" fontId="5" numFmtId="3" xfId="0" applyAlignment="1" applyBorder="1" applyFont="1" applyNumberFormat="1">
      <alignment shrinkToFit="0" vertical="bottom" wrapText="0"/>
    </xf>
    <xf borderId="0" fillId="0" fontId="15" numFmtId="0" xfId="0" applyAlignment="1" applyFont="1">
      <alignment shrinkToFit="0" vertical="bottom" wrapText="0"/>
    </xf>
    <xf borderId="4" fillId="0" fontId="5" numFmtId="3" xfId="0" applyAlignment="1" applyBorder="1" applyFont="1" applyNumberFormat="1">
      <alignment horizontal="center" shrinkToFit="0" vertical="bottom" wrapText="0"/>
    </xf>
    <xf borderId="4" fillId="0" fontId="5" numFmtId="168" xfId="0" applyAlignment="1" applyBorder="1" applyFont="1" applyNumberFormat="1">
      <alignment horizontal="center" shrinkToFit="0" vertical="bottom" wrapText="0"/>
    </xf>
  </cellXfs>
  <cellStyles count="1">
    <cellStyle xfId="0" name="Normal" builtinId="0"/>
  </cellStyles>
  <dxfs count="6">
    <dxf>
      <font>
        <b/>
        <sz val="10.0"/>
        <color rgb="FFC00000"/>
        <name val="Yu Gothic"/>
      </font>
      <fill>
        <patternFill patternType="none"/>
      </fill>
      <border/>
    </dxf>
    <dxf>
      <font>
        <sz val="10.0"/>
        <color rgb="FFA6A6A6"/>
        <name val="Yu Gothic"/>
      </font>
      <fill>
        <patternFill patternType="none"/>
      </fill>
      <border/>
    </dxf>
    <dxf>
      <font>
        <b/>
        <sz val="10.0"/>
        <color rgb="FFC00000"/>
        <name val="Yu Gothic"/>
      </font>
      <fill>
        <patternFill patternType="solid">
          <fgColor rgb="FFFCE4E4"/>
          <bgColor rgb="FFFCE4E4"/>
        </patternFill>
      </fill>
      <border/>
    </dxf>
    <dxf>
      <font/>
      <fill>
        <patternFill patternType="solid">
          <fgColor rgb="FFFCE4E4"/>
          <bgColor rgb="FFFCE4E4"/>
        </patternFill>
      </fill>
      <border/>
    </dxf>
    <dxf>
      <font/>
      <fill>
        <patternFill patternType="solid">
          <fgColor rgb="FFE4EEFC"/>
          <bgColor rgb="FFE4EEFC"/>
        </patternFill>
      </fill>
      <border/>
    </dxf>
    <dxf>
      <font/>
      <fill>
        <patternFill patternType="solid">
          <fgColor rgb="FFFFF2CC"/>
          <bgColor rgb="FFFFF2CC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1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24.0"/>
    <col customWidth="1" min="2" max="2" width="88.0"/>
    <col customWidth="1" min="3" max="26" width="8.71"/>
  </cols>
  <sheetData>
    <row r="1" ht="24.0" customHeight="1">
      <c r="A1" s="1" t="s">
        <v>1</v>
      </c>
      <c r="B1" s="2"/>
      <c r="C1" s="2"/>
      <c r="D1" s="2"/>
      <c r="E1" s="2"/>
      <c r="F1" s="3"/>
    </row>
    <row r="2">
      <c r="A2" s="6"/>
      <c r="B2" s="8"/>
    </row>
    <row r="3">
      <c r="A3" s="4" t="s">
        <v>7</v>
      </c>
      <c r="B3" s="8"/>
    </row>
    <row r="4">
      <c r="A4" s="6"/>
      <c r="B4" s="10" t="s">
        <v>10</v>
      </c>
    </row>
    <row r="5">
      <c r="A5" s="6"/>
      <c r="B5" s="10" t="s">
        <v>13</v>
      </c>
    </row>
    <row r="6">
      <c r="A6" s="6"/>
      <c r="B6" s="8"/>
    </row>
    <row r="7">
      <c r="A7" s="4" t="s">
        <v>17</v>
      </c>
      <c r="B7" s="8"/>
    </row>
    <row r="8">
      <c r="A8" s="12" t="s">
        <v>20</v>
      </c>
      <c r="B8" s="10" t="s">
        <v>23</v>
      </c>
    </row>
    <row r="9">
      <c r="A9" s="14" t="s">
        <v>24</v>
      </c>
      <c r="B9" s="10" t="s">
        <v>27</v>
      </c>
    </row>
    <row r="10">
      <c r="A10" s="17" t="s">
        <v>29</v>
      </c>
      <c r="B10" s="10" t="s">
        <v>30</v>
      </c>
    </row>
    <row r="11">
      <c r="A11" s="6"/>
      <c r="B11" s="8"/>
    </row>
    <row r="12">
      <c r="A12" s="4" t="s">
        <v>35</v>
      </c>
      <c r="B12" s="8"/>
    </row>
    <row r="13">
      <c r="A13" s="14" t="s">
        <v>37</v>
      </c>
      <c r="B13" s="10" t="s">
        <v>40</v>
      </c>
    </row>
    <row r="14">
      <c r="A14" s="14" t="s">
        <v>41</v>
      </c>
      <c r="B14" s="10" t="s">
        <v>43</v>
      </c>
    </row>
    <row r="15">
      <c r="A15" s="14" t="s">
        <v>45</v>
      </c>
      <c r="B15" s="8" t="s">
        <v>47</v>
      </c>
    </row>
    <row r="16">
      <c r="A16" s="14" t="s">
        <v>49</v>
      </c>
      <c r="B16" s="8" t="s">
        <v>50</v>
      </c>
    </row>
    <row r="17">
      <c r="A17" s="14" t="s">
        <v>52</v>
      </c>
      <c r="B17" s="10" t="s">
        <v>53</v>
      </c>
    </row>
    <row r="18">
      <c r="A18" s="6"/>
      <c r="B18" s="8"/>
    </row>
    <row r="19">
      <c r="A19" s="4" t="s">
        <v>55</v>
      </c>
      <c r="B19" s="8"/>
    </row>
    <row r="20">
      <c r="A20" s="6" t="s">
        <v>31</v>
      </c>
      <c r="B20" s="10" t="s">
        <v>33</v>
      </c>
    </row>
    <row r="21" ht="15.75" customHeight="1">
      <c r="A21" s="6" t="s">
        <v>42</v>
      </c>
      <c r="B21" s="10" t="s">
        <v>44</v>
      </c>
    </row>
    <row r="22" ht="15.75" customHeight="1">
      <c r="A22" s="6" t="s">
        <v>51</v>
      </c>
      <c r="B22" s="10" t="s">
        <v>54</v>
      </c>
    </row>
    <row r="23" ht="15.75" customHeight="1">
      <c r="A23" s="14" t="s">
        <v>57</v>
      </c>
      <c r="B23" s="10" t="s">
        <v>59</v>
      </c>
    </row>
    <row r="24" ht="15.75" customHeight="1">
      <c r="A24" s="6"/>
      <c r="B24" s="8"/>
    </row>
    <row r="25" ht="15.75" customHeight="1">
      <c r="A25" s="4" t="s">
        <v>60</v>
      </c>
      <c r="B25" s="8"/>
    </row>
    <row r="26" ht="15.75" customHeight="1">
      <c r="A26" s="6"/>
      <c r="B26" s="10" t="s">
        <v>61</v>
      </c>
    </row>
    <row r="27" ht="15.75" customHeight="1">
      <c r="A27" s="6"/>
      <c r="B27" s="10" t="s">
        <v>62</v>
      </c>
    </row>
    <row r="28" ht="15.75" customHeight="1">
      <c r="A28" s="6"/>
      <c r="B28" s="10" t="s">
        <v>63</v>
      </c>
    </row>
    <row r="29" ht="15.75" customHeight="1">
      <c r="A29" s="6"/>
      <c r="B29" s="10" t="s">
        <v>64</v>
      </c>
    </row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F1"/>
  </mergeCells>
  <printOptions/>
  <pageMargins bottom="1.0" footer="0.0" header="0.0" left="0.75" right="0.75" top="1.0"/>
  <pageSetup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22.0"/>
    <col customWidth="1" min="2" max="2" width="14.0"/>
    <col customWidth="1" min="3" max="3" width="52.0"/>
    <col customWidth="1" min="4" max="4" width="3.0"/>
    <col customWidth="1" min="5" max="5" width="12.0"/>
    <col customWidth="1" min="6" max="6" width="10.0"/>
    <col customWidth="1" min="7" max="7" width="12.0"/>
    <col customWidth="1" min="8" max="26" width="8.71"/>
  </cols>
  <sheetData>
    <row r="1" ht="24.0" customHeight="1">
      <c r="A1" s="1" t="s">
        <v>0</v>
      </c>
      <c r="B1" s="2"/>
      <c r="C1" s="2"/>
      <c r="D1" s="2"/>
      <c r="E1" s="2"/>
      <c r="F1" s="2"/>
      <c r="G1" s="3"/>
    </row>
    <row r="3">
      <c r="A3" s="4" t="s">
        <v>4</v>
      </c>
      <c r="B3" s="5">
        <v>2026.0</v>
      </c>
      <c r="C3" s="7" t="s">
        <v>5</v>
      </c>
    </row>
    <row r="5">
      <c r="A5" s="9" t="s">
        <v>6</v>
      </c>
      <c r="B5" s="9" t="s">
        <v>9</v>
      </c>
      <c r="E5" s="9" t="s">
        <v>12</v>
      </c>
      <c r="F5" s="9" t="s">
        <v>15</v>
      </c>
      <c r="G5" s="9" t="s">
        <v>16</v>
      </c>
    </row>
    <row r="6">
      <c r="A6" s="11" t="s">
        <v>19</v>
      </c>
      <c r="B6" s="13">
        <v>6000.0</v>
      </c>
      <c r="C6" s="15" t="s">
        <v>25</v>
      </c>
      <c r="E6" s="16" t="s">
        <v>28</v>
      </c>
      <c r="F6" s="18" t="s">
        <v>31</v>
      </c>
      <c r="G6" s="16" t="s">
        <v>33</v>
      </c>
    </row>
    <row r="7">
      <c r="A7" s="11" t="s">
        <v>36</v>
      </c>
      <c r="B7" s="13">
        <v>7000.0</v>
      </c>
      <c r="E7" s="16" t="s">
        <v>39</v>
      </c>
      <c r="F7" s="18" t="s">
        <v>42</v>
      </c>
      <c r="G7" s="16" t="s">
        <v>44</v>
      </c>
    </row>
    <row r="8">
      <c r="A8" s="11" t="s">
        <v>46</v>
      </c>
      <c r="B8" s="13">
        <v>8000.0</v>
      </c>
      <c r="E8" s="16" t="s">
        <v>48</v>
      </c>
      <c r="F8" s="18" t="s">
        <v>51</v>
      </c>
      <c r="G8" s="16" t="s">
        <v>54</v>
      </c>
    </row>
    <row r="9">
      <c r="A9" s="11" t="s">
        <v>56</v>
      </c>
      <c r="B9" s="13">
        <v>5500.0</v>
      </c>
      <c r="F9" s="19" t="s">
        <v>57</v>
      </c>
      <c r="G9" s="16" t="s">
        <v>58</v>
      </c>
    </row>
    <row r="10">
      <c r="A10" s="11"/>
      <c r="B10" s="13"/>
    </row>
    <row r="11">
      <c r="A11" s="11"/>
      <c r="B11" s="13"/>
    </row>
    <row r="12">
      <c r="A12" s="11"/>
      <c r="B12" s="13"/>
    </row>
    <row r="13">
      <c r="A13" s="11"/>
      <c r="B13" s="13"/>
    </row>
    <row r="14">
      <c r="A14" s="11"/>
      <c r="B14" s="13"/>
    </row>
    <row r="15">
      <c r="A15" s="11"/>
      <c r="B15" s="13"/>
    </row>
    <row r="16">
      <c r="A16" s="11"/>
      <c r="B16" s="13"/>
    </row>
    <row r="17">
      <c r="A17" s="11"/>
      <c r="B17" s="13"/>
    </row>
    <row r="18">
      <c r="A18" s="11"/>
      <c r="B18" s="13"/>
    </row>
    <row r="19">
      <c r="A19" s="11"/>
      <c r="B19" s="13"/>
    </row>
    <row r="20">
      <c r="A20" s="11"/>
      <c r="B20" s="1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G1"/>
  </mergeCells>
  <printOptions/>
  <pageMargins bottom="1.0" footer="0.0" header="0.0" left="0.75" right="0.75" top="1.0"/>
  <pageSetup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xSplit="2.0" ySplit="3.0" topLeftCell="C4" activePane="bottomRight" state="frozen"/>
      <selection activeCell="C1" sqref="C1" pane="topRight"/>
      <selection activeCell="A4" sqref="A4" pane="bottomLeft"/>
      <selection activeCell="C4" sqref="C4" pane="bottomRight"/>
    </sheetView>
  </sheetViews>
  <sheetFormatPr customHeight="1" defaultColWidth="14.43" defaultRowHeight="15.0"/>
  <cols>
    <col customWidth="1" min="1" max="1" width="10.0"/>
    <col customWidth="1" min="2" max="3" width="16.0"/>
    <col customWidth="1" min="4" max="4" width="20.0"/>
    <col customWidth="1" min="5" max="6" width="16.0"/>
    <col customWidth="1" min="7" max="7" width="12.0"/>
    <col customWidth="1" min="8" max="8" width="10.0"/>
    <col customWidth="1" min="9" max="9" width="11.0"/>
    <col customWidth="1" min="10" max="10" width="22.0"/>
    <col customWidth="1" min="11" max="26" width="8.71"/>
  </cols>
  <sheetData>
    <row r="1" ht="24.0" customHeight="1">
      <c r="A1" s="1" t="s">
        <v>2</v>
      </c>
      <c r="B1" s="2"/>
      <c r="C1" s="2"/>
      <c r="D1" s="2"/>
      <c r="E1" s="2"/>
      <c r="F1" s="2"/>
      <c r="G1" s="2"/>
      <c r="H1" s="2"/>
      <c r="I1" s="2"/>
      <c r="J1" s="3"/>
    </row>
    <row r="3" ht="21.75" customHeight="1">
      <c r="A3" s="9" t="s">
        <v>8</v>
      </c>
      <c r="B3" s="9" t="s">
        <v>11</v>
      </c>
      <c r="C3" s="9" t="s">
        <v>14</v>
      </c>
      <c r="D3" s="9" t="s">
        <v>18</v>
      </c>
      <c r="E3" s="9" t="s">
        <v>21</v>
      </c>
      <c r="F3" s="9" t="s">
        <v>22</v>
      </c>
      <c r="G3" s="9" t="s">
        <v>26</v>
      </c>
      <c r="H3" s="9" t="s">
        <v>12</v>
      </c>
      <c r="I3" s="9" t="s">
        <v>34</v>
      </c>
      <c r="J3" s="9" t="s">
        <v>38</v>
      </c>
    </row>
    <row r="4">
      <c r="A4" s="18" t="str">
        <f t="shared" ref="A4:A103" si="1">IF($B4="","",TEXT(ROW()-3,"000"))</f>
        <v>001</v>
      </c>
      <c r="B4" s="11" t="s">
        <v>65</v>
      </c>
      <c r="C4" s="11" t="s">
        <v>66</v>
      </c>
      <c r="D4" s="11" t="s">
        <v>68</v>
      </c>
      <c r="E4" s="11" t="s">
        <v>69</v>
      </c>
      <c r="F4" s="5" t="s">
        <v>70</v>
      </c>
      <c r="G4" s="23">
        <v>46118.0</v>
      </c>
      <c r="H4" s="24" t="s">
        <v>28</v>
      </c>
      <c r="I4" s="25">
        <f t="array" ref="I4">IF($D4="","",IFERROR(INDEX('設定'!$B$6:$B$20,MATCH($D4,'設定'!$A$6:$A$20,0)),""))</f>
        <v>6000</v>
      </c>
      <c r="J4" s="11" t="s">
        <v>71</v>
      </c>
    </row>
    <row r="5">
      <c r="A5" s="18" t="str">
        <f t="shared" si="1"/>
        <v/>
      </c>
      <c r="B5" s="11"/>
      <c r="C5" s="11"/>
      <c r="D5" s="11"/>
      <c r="E5" s="11"/>
      <c r="F5" s="11"/>
      <c r="G5" s="23"/>
      <c r="H5" s="24"/>
      <c r="I5" s="25" t="str">
        <f t="array" ref="I5">IF($D5="","",IFERROR(INDEX('設定'!$B$6:$B$20,MATCH($D5,'設定'!$A$6:$A$20,0)),""))</f>
        <v/>
      </c>
      <c r="J5" s="11"/>
    </row>
    <row r="6">
      <c r="A6" s="18" t="str">
        <f t="shared" si="1"/>
        <v/>
      </c>
      <c r="B6" s="11"/>
      <c r="C6" s="11"/>
      <c r="D6" s="11"/>
      <c r="E6" s="11"/>
      <c r="F6" s="11"/>
      <c r="G6" s="23"/>
      <c r="H6" s="24"/>
      <c r="I6" s="25" t="str">
        <f t="array" ref="I6">IF($D6="","",IFERROR(INDEX('設定'!$B$6:$B$20,MATCH($D6,'設定'!$A$6:$A$20,0)),""))</f>
        <v/>
      </c>
      <c r="J6" s="11"/>
    </row>
    <row r="7">
      <c r="A7" s="18" t="str">
        <f t="shared" si="1"/>
        <v/>
      </c>
      <c r="B7" s="11"/>
      <c r="C7" s="11"/>
      <c r="D7" s="11"/>
      <c r="E7" s="11"/>
      <c r="F7" s="11"/>
      <c r="G7" s="23"/>
      <c r="H7" s="24"/>
      <c r="I7" s="25" t="str">
        <f t="array" ref="I7">IF($D7="","",IFERROR(INDEX('設定'!$B$6:$B$20,MATCH($D7,'設定'!$A$6:$A$20,0)),""))</f>
        <v/>
      </c>
      <c r="J7" s="11"/>
    </row>
    <row r="8">
      <c r="A8" s="18" t="str">
        <f t="shared" si="1"/>
        <v/>
      </c>
      <c r="B8" s="11"/>
      <c r="C8" s="11"/>
      <c r="D8" s="11"/>
      <c r="E8" s="11"/>
      <c r="F8" s="11"/>
      <c r="G8" s="23"/>
      <c r="H8" s="24"/>
      <c r="I8" s="25" t="str">
        <f t="array" ref="I8">IF($D8="","",IFERROR(INDEX('設定'!$B$6:$B$20,MATCH($D8,'設定'!$A$6:$A$20,0)),""))</f>
        <v/>
      </c>
      <c r="J8" s="11"/>
    </row>
    <row r="9">
      <c r="A9" s="18" t="str">
        <f t="shared" si="1"/>
        <v/>
      </c>
      <c r="B9" s="11"/>
      <c r="C9" s="11"/>
      <c r="D9" s="11"/>
      <c r="E9" s="11"/>
      <c r="F9" s="11"/>
      <c r="G9" s="23"/>
      <c r="H9" s="24"/>
      <c r="I9" s="25" t="str">
        <f t="array" ref="I9">IF($D9="","",IFERROR(INDEX('設定'!$B$6:$B$20,MATCH($D9,'設定'!$A$6:$A$20,0)),""))</f>
        <v/>
      </c>
      <c r="J9" s="11"/>
    </row>
    <row r="10">
      <c r="A10" s="18" t="str">
        <f t="shared" si="1"/>
        <v/>
      </c>
      <c r="B10" s="11"/>
      <c r="C10" s="11"/>
      <c r="D10" s="11"/>
      <c r="E10" s="11"/>
      <c r="F10" s="11"/>
      <c r="G10" s="23"/>
      <c r="H10" s="24"/>
      <c r="I10" s="25" t="str">
        <f t="array" ref="I10">IF($D10="","",IFERROR(INDEX('設定'!$B$6:$B$20,MATCH($D10,'設定'!$A$6:$A$20,0)),""))</f>
        <v/>
      </c>
      <c r="J10" s="11"/>
    </row>
    <row r="11">
      <c r="A11" s="18" t="str">
        <f t="shared" si="1"/>
        <v/>
      </c>
      <c r="B11" s="11"/>
      <c r="C11" s="11"/>
      <c r="D11" s="11"/>
      <c r="E11" s="11"/>
      <c r="F11" s="11"/>
      <c r="G11" s="23"/>
      <c r="H11" s="24"/>
      <c r="I11" s="25" t="str">
        <f t="array" ref="I11">IF($D11="","",IFERROR(INDEX('設定'!$B$6:$B$20,MATCH($D11,'設定'!$A$6:$A$20,0)),""))</f>
        <v/>
      </c>
      <c r="J11" s="11"/>
    </row>
    <row r="12">
      <c r="A12" s="18" t="str">
        <f t="shared" si="1"/>
        <v/>
      </c>
      <c r="B12" s="11"/>
      <c r="C12" s="11"/>
      <c r="D12" s="11"/>
      <c r="E12" s="11"/>
      <c r="F12" s="11"/>
      <c r="G12" s="23"/>
      <c r="H12" s="24"/>
      <c r="I12" s="25" t="str">
        <f t="array" ref="I12">IF($D12="","",IFERROR(INDEX('設定'!$B$6:$B$20,MATCH($D12,'設定'!$A$6:$A$20,0)),""))</f>
        <v/>
      </c>
      <c r="J12" s="11"/>
    </row>
    <row r="13">
      <c r="A13" s="18" t="str">
        <f t="shared" si="1"/>
        <v/>
      </c>
      <c r="B13" s="11"/>
      <c r="C13" s="11"/>
      <c r="D13" s="11"/>
      <c r="E13" s="11"/>
      <c r="F13" s="11"/>
      <c r="G13" s="23"/>
      <c r="H13" s="24"/>
      <c r="I13" s="25" t="str">
        <f t="array" ref="I13">IF($D13="","",IFERROR(INDEX('設定'!$B$6:$B$20,MATCH($D13,'設定'!$A$6:$A$20,0)),""))</f>
        <v/>
      </c>
      <c r="J13" s="11"/>
    </row>
    <row r="14">
      <c r="A14" s="18" t="str">
        <f t="shared" si="1"/>
        <v/>
      </c>
      <c r="B14" s="11"/>
      <c r="C14" s="11"/>
      <c r="D14" s="11"/>
      <c r="E14" s="11"/>
      <c r="F14" s="11"/>
      <c r="G14" s="23"/>
      <c r="H14" s="24"/>
      <c r="I14" s="25" t="str">
        <f t="array" ref="I14">IF($D14="","",IFERROR(INDEX('設定'!$B$6:$B$20,MATCH($D14,'設定'!$A$6:$A$20,0)),""))</f>
        <v/>
      </c>
      <c r="J14" s="11"/>
    </row>
    <row r="15">
      <c r="A15" s="18" t="str">
        <f t="shared" si="1"/>
        <v/>
      </c>
      <c r="B15" s="11"/>
      <c r="C15" s="11"/>
      <c r="D15" s="11"/>
      <c r="E15" s="11"/>
      <c r="F15" s="11"/>
      <c r="G15" s="23"/>
      <c r="H15" s="24"/>
      <c r="I15" s="25" t="str">
        <f t="array" ref="I15">IF($D15="","",IFERROR(INDEX('設定'!$B$6:$B$20,MATCH($D15,'設定'!$A$6:$A$20,0)),""))</f>
        <v/>
      </c>
      <c r="J15" s="11"/>
    </row>
    <row r="16">
      <c r="A16" s="18" t="str">
        <f t="shared" si="1"/>
        <v/>
      </c>
      <c r="B16" s="11"/>
      <c r="C16" s="11"/>
      <c r="D16" s="11"/>
      <c r="E16" s="11"/>
      <c r="F16" s="11"/>
      <c r="G16" s="23"/>
      <c r="H16" s="24"/>
      <c r="I16" s="25" t="str">
        <f t="array" ref="I16">IF($D16="","",IFERROR(INDEX('設定'!$B$6:$B$20,MATCH($D16,'設定'!$A$6:$A$20,0)),""))</f>
        <v/>
      </c>
      <c r="J16" s="11"/>
    </row>
    <row r="17">
      <c r="A17" s="18" t="str">
        <f t="shared" si="1"/>
        <v/>
      </c>
      <c r="B17" s="11"/>
      <c r="C17" s="11"/>
      <c r="D17" s="11"/>
      <c r="E17" s="11"/>
      <c r="F17" s="11"/>
      <c r="G17" s="23"/>
      <c r="H17" s="24"/>
      <c r="I17" s="25" t="str">
        <f t="array" ref="I17">IF($D17="","",IFERROR(INDEX('設定'!$B$6:$B$20,MATCH($D17,'設定'!$A$6:$A$20,0)),""))</f>
        <v/>
      </c>
      <c r="J17" s="11"/>
    </row>
    <row r="18">
      <c r="A18" s="18" t="str">
        <f t="shared" si="1"/>
        <v/>
      </c>
      <c r="B18" s="11"/>
      <c r="C18" s="11"/>
      <c r="D18" s="11"/>
      <c r="E18" s="11"/>
      <c r="F18" s="11"/>
      <c r="G18" s="23"/>
      <c r="H18" s="24"/>
      <c r="I18" s="25" t="str">
        <f t="array" ref="I18">IF($D18="","",IFERROR(INDEX('設定'!$B$6:$B$20,MATCH($D18,'設定'!$A$6:$A$20,0)),""))</f>
        <v/>
      </c>
      <c r="J18" s="11"/>
    </row>
    <row r="19">
      <c r="A19" s="18" t="str">
        <f t="shared" si="1"/>
        <v/>
      </c>
      <c r="B19" s="11"/>
      <c r="C19" s="11"/>
      <c r="D19" s="11"/>
      <c r="E19" s="11"/>
      <c r="F19" s="11"/>
      <c r="G19" s="23"/>
      <c r="H19" s="24"/>
      <c r="I19" s="25" t="str">
        <f t="array" ref="I19">IF($D19="","",IFERROR(INDEX('設定'!$B$6:$B$20,MATCH($D19,'設定'!$A$6:$A$20,0)),""))</f>
        <v/>
      </c>
      <c r="J19" s="11"/>
    </row>
    <row r="20">
      <c r="A20" s="18" t="str">
        <f t="shared" si="1"/>
        <v/>
      </c>
      <c r="B20" s="11"/>
      <c r="C20" s="11"/>
      <c r="D20" s="11"/>
      <c r="E20" s="11"/>
      <c r="F20" s="11"/>
      <c r="G20" s="23"/>
      <c r="H20" s="24"/>
      <c r="I20" s="25" t="str">
        <f t="array" ref="I20">IF($D20="","",IFERROR(INDEX('設定'!$B$6:$B$20,MATCH($D20,'設定'!$A$6:$A$20,0)),""))</f>
        <v/>
      </c>
      <c r="J20" s="11"/>
    </row>
    <row r="21" ht="15.75" customHeight="1">
      <c r="A21" s="18" t="str">
        <f t="shared" si="1"/>
        <v/>
      </c>
      <c r="B21" s="11"/>
      <c r="C21" s="11"/>
      <c r="D21" s="11"/>
      <c r="E21" s="11"/>
      <c r="F21" s="11"/>
      <c r="G21" s="23"/>
      <c r="H21" s="24"/>
      <c r="I21" s="25" t="str">
        <f t="array" ref="I21">IF($D21="","",IFERROR(INDEX('設定'!$B$6:$B$20,MATCH($D21,'設定'!$A$6:$A$20,0)),""))</f>
        <v/>
      </c>
      <c r="J21" s="11"/>
    </row>
    <row r="22" ht="15.75" customHeight="1">
      <c r="A22" s="18" t="str">
        <f t="shared" si="1"/>
        <v/>
      </c>
      <c r="B22" s="11"/>
      <c r="C22" s="11"/>
      <c r="D22" s="11"/>
      <c r="E22" s="11"/>
      <c r="F22" s="11"/>
      <c r="G22" s="23"/>
      <c r="H22" s="24"/>
      <c r="I22" s="25" t="str">
        <f t="array" ref="I22">IF($D22="","",IFERROR(INDEX('設定'!$B$6:$B$20,MATCH($D22,'設定'!$A$6:$A$20,0)),""))</f>
        <v/>
      </c>
      <c r="J22" s="11"/>
    </row>
    <row r="23" ht="15.75" customHeight="1">
      <c r="A23" s="18" t="str">
        <f t="shared" si="1"/>
        <v/>
      </c>
      <c r="B23" s="11"/>
      <c r="C23" s="11"/>
      <c r="D23" s="11"/>
      <c r="E23" s="11"/>
      <c r="F23" s="11"/>
      <c r="G23" s="23"/>
      <c r="H23" s="24"/>
      <c r="I23" s="25" t="str">
        <f t="array" ref="I23">IF($D23="","",IFERROR(INDEX('設定'!$B$6:$B$20,MATCH($D23,'設定'!$A$6:$A$20,0)),""))</f>
        <v/>
      </c>
      <c r="J23" s="11"/>
    </row>
    <row r="24" ht="15.75" customHeight="1">
      <c r="A24" s="18" t="str">
        <f t="shared" si="1"/>
        <v/>
      </c>
      <c r="B24" s="11"/>
      <c r="C24" s="11"/>
      <c r="D24" s="11"/>
      <c r="E24" s="11"/>
      <c r="F24" s="11"/>
      <c r="G24" s="23"/>
      <c r="H24" s="24"/>
      <c r="I24" s="25" t="str">
        <f t="array" ref="I24">IF($D24="","",IFERROR(INDEX('設定'!$B$6:$B$20,MATCH($D24,'設定'!$A$6:$A$20,0)),""))</f>
        <v/>
      </c>
      <c r="J24" s="11"/>
    </row>
    <row r="25" ht="15.75" customHeight="1">
      <c r="A25" s="18" t="str">
        <f t="shared" si="1"/>
        <v/>
      </c>
      <c r="B25" s="11"/>
      <c r="C25" s="11"/>
      <c r="D25" s="11"/>
      <c r="E25" s="11"/>
      <c r="F25" s="11"/>
      <c r="G25" s="23"/>
      <c r="H25" s="24"/>
      <c r="I25" s="25" t="str">
        <f t="array" ref="I25">IF($D25="","",IFERROR(INDEX('設定'!$B$6:$B$20,MATCH($D25,'設定'!$A$6:$A$20,0)),""))</f>
        <v/>
      </c>
      <c r="J25" s="11"/>
    </row>
    <row r="26" ht="15.75" customHeight="1">
      <c r="A26" s="18" t="str">
        <f t="shared" si="1"/>
        <v/>
      </c>
      <c r="B26" s="11"/>
      <c r="C26" s="11"/>
      <c r="D26" s="11"/>
      <c r="E26" s="11"/>
      <c r="F26" s="11"/>
      <c r="G26" s="23"/>
      <c r="H26" s="24"/>
      <c r="I26" s="25" t="str">
        <f t="array" ref="I26">IF($D26="","",IFERROR(INDEX('設定'!$B$6:$B$20,MATCH($D26,'設定'!$A$6:$A$20,0)),""))</f>
        <v/>
      </c>
      <c r="J26" s="11"/>
    </row>
    <row r="27" ht="15.75" customHeight="1">
      <c r="A27" s="18" t="str">
        <f t="shared" si="1"/>
        <v/>
      </c>
      <c r="B27" s="11"/>
      <c r="C27" s="11"/>
      <c r="D27" s="11"/>
      <c r="E27" s="11"/>
      <c r="F27" s="11"/>
      <c r="G27" s="23"/>
      <c r="H27" s="24"/>
      <c r="I27" s="25" t="str">
        <f t="array" ref="I27">IF($D27="","",IFERROR(INDEX('設定'!$B$6:$B$20,MATCH($D27,'設定'!$A$6:$A$20,0)),""))</f>
        <v/>
      </c>
      <c r="J27" s="11"/>
    </row>
    <row r="28" ht="15.75" customHeight="1">
      <c r="A28" s="18" t="str">
        <f t="shared" si="1"/>
        <v/>
      </c>
      <c r="B28" s="11"/>
      <c r="C28" s="11"/>
      <c r="D28" s="11"/>
      <c r="E28" s="11"/>
      <c r="F28" s="11"/>
      <c r="G28" s="23"/>
      <c r="H28" s="24"/>
      <c r="I28" s="25" t="str">
        <f t="array" ref="I28">IF($D28="","",IFERROR(INDEX('設定'!$B$6:$B$20,MATCH($D28,'設定'!$A$6:$A$20,0)),""))</f>
        <v/>
      </c>
      <c r="J28" s="11"/>
    </row>
    <row r="29" ht="15.75" customHeight="1">
      <c r="A29" s="18" t="str">
        <f t="shared" si="1"/>
        <v/>
      </c>
      <c r="B29" s="11"/>
      <c r="C29" s="11"/>
      <c r="D29" s="11"/>
      <c r="E29" s="11"/>
      <c r="F29" s="11"/>
      <c r="G29" s="23"/>
      <c r="H29" s="24"/>
      <c r="I29" s="25" t="str">
        <f t="array" ref="I29">IF($D29="","",IFERROR(INDEX('設定'!$B$6:$B$20,MATCH($D29,'設定'!$A$6:$A$20,0)),""))</f>
        <v/>
      </c>
      <c r="J29" s="11"/>
    </row>
    <row r="30" ht="15.75" customHeight="1">
      <c r="A30" s="18" t="str">
        <f t="shared" si="1"/>
        <v/>
      </c>
      <c r="B30" s="11"/>
      <c r="C30" s="11"/>
      <c r="D30" s="11"/>
      <c r="E30" s="11"/>
      <c r="F30" s="11"/>
      <c r="G30" s="23"/>
      <c r="H30" s="24"/>
      <c r="I30" s="25" t="str">
        <f t="array" ref="I30">IF($D30="","",IFERROR(INDEX('設定'!$B$6:$B$20,MATCH($D30,'設定'!$A$6:$A$20,0)),""))</f>
        <v/>
      </c>
      <c r="J30" s="11"/>
    </row>
    <row r="31" ht="15.75" customHeight="1">
      <c r="A31" s="18" t="str">
        <f t="shared" si="1"/>
        <v/>
      </c>
      <c r="B31" s="11"/>
      <c r="C31" s="11"/>
      <c r="D31" s="11"/>
      <c r="E31" s="11"/>
      <c r="F31" s="11"/>
      <c r="G31" s="23"/>
      <c r="H31" s="24"/>
      <c r="I31" s="25" t="str">
        <f t="array" ref="I31">IF($D31="","",IFERROR(INDEX('設定'!$B$6:$B$20,MATCH($D31,'設定'!$A$6:$A$20,0)),""))</f>
        <v/>
      </c>
      <c r="J31" s="11"/>
    </row>
    <row r="32" ht="15.75" customHeight="1">
      <c r="A32" s="18" t="str">
        <f t="shared" si="1"/>
        <v/>
      </c>
      <c r="B32" s="11"/>
      <c r="C32" s="11"/>
      <c r="D32" s="11"/>
      <c r="E32" s="11"/>
      <c r="F32" s="11"/>
      <c r="G32" s="23"/>
      <c r="H32" s="24"/>
      <c r="I32" s="25" t="str">
        <f t="array" ref="I32">IF($D32="","",IFERROR(INDEX('設定'!$B$6:$B$20,MATCH($D32,'設定'!$A$6:$A$20,0)),""))</f>
        <v/>
      </c>
      <c r="J32" s="11"/>
    </row>
    <row r="33" ht="15.75" customHeight="1">
      <c r="A33" s="18" t="str">
        <f t="shared" si="1"/>
        <v/>
      </c>
      <c r="B33" s="11"/>
      <c r="C33" s="11"/>
      <c r="D33" s="11"/>
      <c r="E33" s="11"/>
      <c r="F33" s="11"/>
      <c r="G33" s="23"/>
      <c r="H33" s="24"/>
      <c r="I33" s="25" t="str">
        <f t="array" ref="I33">IF($D33="","",IFERROR(INDEX('設定'!$B$6:$B$20,MATCH($D33,'設定'!$A$6:$A$20,0)),""))</f>
        <v/>
      </c>
      <c r="J33" s="11"/>
    </row>
    <row r="34" ht="15.75" customHeight="1">
      <c r="A34" s="18" t="str">
        <f t="shared" si="1"/>
        <v/>
      </c>
      <c r="B34" s="11"/>
      <c r="C34" s="11"/>
      <c r="D34" s="11"/>
      <c r="E34" s="11"/>
      <c r="F34" s="11"/>
      <c r="G34" s="23"/>
      <c r="H34" s="24"/>
      <c r="I34" s="25" t="str">
        <f t="array" ref="I34">IF($D34="","",IFERROR(INDEX('設定'!$B$6:$B$20,MATCH($D34,'設定'!$A$6:$A$20,0)),""))</f>
        <v/>
      </c>
      <c r="J34" s="11"/>
    </row>
    <row r="35" ht="15.75" customHeight="1">
      <c r="A35" s="18" t="str">
        <f t="shared" si="1"/>
        <v/>
      </c>
      <c r="B35" s="11"/>
      <c r="C35" s="11"/>
      <c r="D35" s="11"/>
      <c r="E35" s="11"/>
      <c r="F35" s="11"/>
      <c r="G35" s="23"/>
      <c r="H35" s="24"/>
      <c r="I35" s="25" t="str">
        <f t="array" ref="I35">IF($D35="","",IFERROR(INDEX('設定'!$B$6:$B$20,MATCH($D35,'設定'!$A$6:$A$20,0)),""))</f>
        <v/>
      </c>
      <c r="J35" s="11"/>
    </row>
    <row r="36" ht="15.75" customHeight="1">
      <c r="A36" s="18" t="str">
        <f t="shared" si="1"/>
        <v/>
      </c>
      <c r="B36" s="11"/>
      <c r="C36" s="11"/>
      <c r="D36" s="11"/>
      <c r="E36" s="11"/>
      <c r="F36" s="11"/>
      <c r="G36" s="23"/>
      <c r="H36" s="24"/>
      <c r="I36" s="25" t="str">
        <f t="array" ref="I36">IF($D36="","",IFERROR(INDEX('設定'!$B$6:$B$20,MATCH($D36,'設定'!$A$6:$A$20,0)),""))</f>
        <v/>
      </c>
      <c r="J36" s="11"/>
    </row>
    <row r="37" ht="15.75" customHeight="1">
      <c r="A37" s="18" t="str">
        <f t="shared" si="1"/>
        <v/>
      </c>
      <c r="B37" s="11"/>
      <c r="C37" s="11"/>
      <c r="D37" s="11"/>
      <c r="E37" s="11"/>
      <c r="F37" s="11"/>
      <c r="G37" s="23"/>
      <c r="H37" s="24"/>
      <c r="I37" s="25" t="str">
        <f t="array" ref="I37">IF($D37="","",IFERROR(INDEX('設定'!$B$6:$B$20,MATCH($D37,'設定'!$A$6:$A$20,0)),""))</f>
        <v/>
      </c>
      <c r="J37" s="11"/>
    </row>
    <row r="38" ht="15.75" customHeight="1">
      <c r="A38" s="18" t="str">
        <f t="shared" si="1"/>
        <v/>
      </c>
      <c r="B38" s="11"/>
      <c r="C38" s="11"/>
      <c r="D38" s="11"/>
      <c r="E38" s="11"/>
      <c r="F38" s="11"/>
      <c r="G38" s="23"/>
      <c r="H38" s="24"/>
      <c r="I38" s="25" t="str">
        <f t="array" ref="I38">IF($D38="","",IFERROR(INDEX('設定'!$B$6:$B$20,MATCH($D38,'設定'!$A$6:$A$20,0)),""))</f>
        <v/>
      </c>
      <c r="J38" s="11"/>
    </row>
    <row r="39" ht="15.75" customHeight="1">
      <c r="A39" s="18" t="str">
        <f t="shared" si="1"/>
        <v/>
      </c>
      <c r="B39" s="11"/>
      <c r="C39" s="11"/>
      <c r="D39" s="11"/>
      <c r="E39" s="11"/>
      <c r="F39" s="11"/>
      <c r="G39" s="23"/>
      <c r="H39" s="24"/>
      <c r="I39" s="25" t="str">
        <f t="array" ref="I39">IF($D39="","",IFERROR(INDEX('設定'!$B$6:$B$20,MATCH($D39,'設定'!$A$6:$A$20,0)),""))</f>
        <v/>
      </c>
      <c r="J39" s="11"/>
    </row>
    <row r="40" ht="15.75" customHeight="1">
      <c r="A40" s="18" t="str">
        <f t="shared" si="1"/>
        <v/>
      </c>
      <c r="B40" s="11"/>
      <c r="C40" s="11"/>
      <c r="D40" s="11"/>
      <c r="E40" s="11"/>
      <c r="F40" s="11"/>
      <c r="G40" s="23"/>
      <c r="H40" s="24"/>
      <c r="I40" s="25" t="str">
        <f t="array" ref="I40">IF($D40="","",IFERROR(INDEX('設定'!$B$6:$B$20,MATCH($D40,'設定'!$A$6:$A$20,0)),""))</f>
        <v/>
      </c>
      <c r="J40" s="11"/>
    </row>
    <row r="41" ht="15.75" customHeight="1">
      <c r="A41" s="18" t="str">
        <f t="shared" si="1"/>
        <v/>
      </c>
      <c r="B41" s="11"/>
      <c r="C41" s="11"/>
      <c r="D41" s="11"/>
      <c r="E41" s="11"/>
      <c r="F41" s="11"/>
      <c r="G41" s="23"/>
      <c r="H41" s="24"/>
      <c r="I41" s="25" t="str">
        <f t="array" ref="I41">IF($D41="","",IFERROR(INDEX('設定'!$B$6:$B$20,MATCH($D41,'設定'!$A$6:$A$20,0)),""))</f>
        <v/>
      </c>
      <c r="J41" s="11"/>
    </row>
    <row r="42" ht="15.75" customHeight="1">
      <c r="A42" s="18" t="str">
        <f t="shared" si="1"/>
        <v/>
      </c>
      <c r="B42" s="11"/>
      <c r="C42" s="11"/>
      <c r="D42" s="11"/>
      <c r="E42" s="11"/>
      <c r="F42" s="11"/>
      <c r="G42" s="23"/>
      <c r="H42" s="24"/>
      <c r="I42" s="25" t="str">
        <f t="array" ref="I42">IF($D42="","",IFERROR(INDEX('設定'!$B$6:$B$20,MATCH($D42,'設定'!$A$6:$A$20,0)),""))</f>
        <v/>
      </c>
      <c r="J42" s="11"/>
    </row>
    <row r="43" ht="15.75" customHeight="1">
      <c r="A43" s="18" t="str">
        <f t="shared" si="1"/>
        <v/>
      </c>
      <c r="B43" s="11"/>
      <c r="C43" s="11"/>
      <c r="D43" s="11"/>
      <c r="E43" s="11"/>
      <c r="F43" s="11"/>
      <c r="G43" s="23"/>
      <c r="H43" s="24"/>
      <c r="I43" s="25" t="str">
        <f t="array" ref="I43">IF($D43="","",IFERROR(INDEX('設定'!$B$6:$B$20,MATCH($D43,'設定'!$A$6:$A$20,0)),""))</f>
        <v/>
      </c>
      <c r="J43" s="11"/>
    </row>
    <row r="44" ht="15.75" customHeight="1">
      <c r="A44" s="18" t="str">
        <f t="shared" si="1"/>
        <v/>
      </c>
      <c r="B44" s="11"/>
      <c r="C44" s="11"/>
      <c r="D44" s="11"/>
      <c r="E44" s="11"/>
      <c r="F44" s="11"/>
      <c r="G44" s="23"/>
      <c r="H44" s="24"/>
      <c r="I44" s="25" t="str">
        <f t="array" ref="I44">IF($D44="","",IFERROR(INDEX('設定'!$B$6:$B$20,MATCH($D44,'設定'!$A$6:$A$20,0)),""))</f>
        <v/>
      </c>
      <c r="J44" s="11"/>
    </row>
    <row r="45" ht="15.75" customHeight="1">
      <c r="A45" s="18" t="str">
        <f t="shared" si="1"/>
        <v/>
      </c>
      <c r="B45" s="11"/>
      <c r="C45" s="11"/>
      <c r="D45" s="11"/>
      <c r="E45" s="11"/>
      <c r="F45" s="11"/>
      <c r="G45" s="23"/>
      <c r="H45" s="24"/>
      <c r="I45" s="25" t="str">
        <f t="array" ref="I45">IF($D45="","",IFERROR(INDEX('設定'!$B$6:$B$20,MATCH($D45,'設定'!$A$6:$A$20,0)),""))</f>
        <v/>
      </c>
      <c r="J45" s="11"/>
    </row>
    <row r="46" ht="15.75" customHeight="1">
      <c r="A46" s="18" t="str">
        <f t="shared" si="1"/>
        <v/>
      </c>
      <c r="B46" s="11"/>
      <c r="C46" s="11"/>
      <c r="D46" s="11"/>
      <c r="E46" s="11"/>
      <c r="F46" s="11"/>
      <c r="G46" s="23"/>
      <c r="H46" s="24"/>
      <c r="I46" s="25" t="str">
        <f t="array" ref="I46">IF($D46="","",IFERROR(INDEX('設定'!$B$6:$B$20,MATCH($D46,'設定'!$A$6:$A$20,0)),""))</f>
        <v/>
      </c>
      <c r="J46" s="11"/>
    </row>
    <row r="47" ht="15.75" customHeight="1">
      <c r="A47" s="18" t="str">
        <f t="shared" si="1"/>
        <v/>
      </c>
      <c r="B47" s="11"/>
      <c r="C47" s="11"/>
      <c r="D47" s="11"/>
      <c r="E47" s="11"/>
      <c r="F47" s="11"/>
      <c r="G47" s="23"/>
      <c r="H47" s="24"/>
      <c r="I47" s="25" t="str">
        <f t="array" ref="I47">IF($D47="","",IFERROR(INDEX('設定'!$B$6:$B$20,MATCH($D47,'設定'!$A$6:$A$20,0)),""))</f>
        <v/>
      </c>
      <c r="J47" s="11"/>
    </row>
    <row r="48" ht="15.75" customHeight="1">
      <c r="A48" s="18" t="str">
        <f t="shared" si="1"/>
        <v/>
      </c>
      <c r="B48" s="11"/>
      <c r="C48" s="11"/>
      <c r="D48" s="11"/>
      <c r="E48" s="11"/>
      <c r="F48" s="11"/>
      <c r="G48" s="23"/>
      <c r="H48" s="24"/>
      <c r="I48" s="25" t="str">
        <f t="array" ref="I48">IF($D48="","",IFERROR(INDEX('設定'!$B$6:$B$20,MATCH($D48,'設定'!$A$6:$A$20,0)),""))</f>
        <v/>
      </c>
      <c r="J48" s="11"/>
    </row>
    <row r="49" ht="15.75" customHeight="1">
      <c r="A49" s="18" t="str">
        <f t="shared" si="1"/>
        <v/>
      </c>
      <c r="B49" s="11"/>
      <c r="C49" s="11"/>
      <c r="D49" s="11"/>
      <c r="E49" s="11"/>
      <c r="F49" s="11"/>
      <c r="G49" s="23"/>
      <c r="H49" s="24"/>
      <c r="I49" s="25" t="str">
        <f t="array" ref="I49">IF($D49="","",IFERROR(INDEX('設定'!$B$6:$B$20,MATCH($D49,'設定'!$A$6:$A$20,0)),""))</f>
        <v/>
      </c>
      <c r="J49" s="11"/>
    </row>
    <row r="50" ht="15.75" customHeight="1">
      <c r="A50" s="18" t="str">
        <f t="shared" si="1"/>
        <v/>
      </c>
      <c r="B50" s="11"/>
      <c r="C50" s="11"/>
      <c r="D50" s="11"/>
      <c r="E50" s="11"/>
      <c r="F50" s="11"/>
      <c r="G50" s="23"/>
      <c r="H50" s="24"/>
      <c r="I50" s="25" t="str">
        <f t="array" ref="I50">IF($D50="","",IFERROR(INDEX('設定'!$B$6:$B$20,MATCH($D50,'設定'!$A$6:$A$20,0)),""))</f>
        <v/>
      </c>
      <c r="J50" s="11"/>
    </row>
    <row r="51" ht="15.75" customHeight="1">
      <c r="A51" s="18" t="str">
        <f t="shared" si="1"/>
        <v/>
      </c>
      <c r="B51" s="11"/>
      <c r="C51" s="11"/>
      <c r="D51" s="11"/>
      <c r="E51" s="11"/>
      <c r="F51" s="11"/>
      <c r="G51" s="23"/>
      <c r="H51" s="24"/>
      <c r="I51" s="25" t="str">
        <f t="array" ref="I51">IF($D51="","",IFERROR(INDEX('設定'!$B$6:$B$20,MATCH($D51,'設定'!$A$6:$A$20,0)),""))</f>
        <v/>
      </c>
      <c r="J51" s="11"/>
    </row>
    <row r="52" ht="15.75" customHeight="1">
      <c r="A52" s="18" t="str">
        <f t="shared" si="1"/>
        <v/>
      </c>
      <c r="B52" s="11"/>
      <c r="C52" s="11"/>
      <c r="D52" s="11"/>
      <c r="E52" s="11"/>
      <c r="F52" s="11"/>
      <c r="G52" s="23"/>
      <c r="H52" s="24"/>
      <c r="I52" s="25" t="str">
        <f t="array" ref="I52">IF($D52="","",IFERROR(INDEX('設定'!$B$6:$B$20,MATCH($D52,'設定'!$A$6:$A$20,0)),""))</f>
        <v/>
      </c>
      <c r="J52" s="11"/>
    </row>
    <row r="53" ht="15.75" customHeight="1">
      <c r="A53" s="18" t="str">
        <f t="shared" si="1"/>
        <v/>
      </c>
      <c r="B53" s="11"/>
      <c r="C53" s="11"/>
      <c r="D53" s="11"/>
      <c r="E53" s="11"/>
      <c r="F53" s="11"/>
      <c r="G53" s="23"/>
      <c r="H53" s="24"/>
      <c r="I53" s="25" t="str">
        <f t="array" ref="I53">IF($D53="","",IFERROR(INDEX('設定'!$B$6:$B$20,MATCH($D53,'設定'!$A$6:$A$20,0)),""))</f>
        <v/>
      </c>
      <c r="J53" s="11"/>
    </row>
    <row r="54" ht="15.75" customHeight="1">
      <c r="A54" s="18" t="str">
        <f t="shared" si="1"/>
        <v/>
      </c>
      <c r="B54" s="11"/>
      <c r="C54" s="11"/>
      <c r="D54" s="11"/>
      <c r="E54" s="11"/>
      <c r="F54" s="11"/>
      <c r="G54" s="23"/>
      <c r="H54" s="24"/>
      <c r="I54" s="25" t="str">
        <f t="array" ref="I54">IF($D54="","",IFERROR(INDEX('設定'!$B$6:$B$20,MATCH($D54,'設定'!$A$6:$A$20,0)),""))</f>
        <v/>
      </c>
      <c r="J54" s="11"/>
    </row>
    <row r="55" ht="15.75" customHeight="1">
      <c r="A55" s="18" t="str">
        <f t="shared" si="1"/>
        <v/>
      </c>
      <c r="B55" s="11"/>
      <c r="C55" s="11"/>
      <c r="D55" s="11"/>
      <c r="E55" s="11"/>
      <c r="F55" s="11"/>
      <c r="G55" s="23"/>
      <c r="H55" s="24"/>
      <c r="I55" s="25" t="str">
        <f t="array" ref="I55">IF($D55="","",IFERROR(INDEX('設定'!$B$6:$B$20,MATCH($D55,'設定'!$A$6:$A$20,0)),""))</f>
        <v/>
      </c>
      <c r="J55" s="11"/>
    </row>
    <row r="56" ht="15.75" customHeight="1">
      <c r="A56" s="18" t="str">
        <f t="shared" si="1"/>
        <v/>
      </c>
      <c r="B56" s="11"/>
      <c r="C56" s="11"/>
      <c r="D56" s="11"/>
      <c r="E56" s="11"/>
      <c r="F56" s="11"/>
      <c r="G56" s="23"/>
      <c r="H56" s="24"/>
      <c r="I56" s="25" t="str">
        <f t="array" ref="I56">IF($D56="","",IFERROR(INDEX('設定'!$B$6:$B$20,MATCH($D56,'設定'!$A$6:$A$20,0)),""))</f>
        <v/>
      </c>
      <c r="J56" s="11"/>
    </row>
    <row r="57" ht="15.75" customHeight="1">
      <c r="A57" s="18" t="str">
        <f t="shared" si="1"/>
        <v/>
      </c>
      <c r="B57" s="11"/>
      <c r="C57" s="11"/>
      <c r="D57" s="11"/>
      <c r="E57" s="11"/>
      <c r="F57" s="11"/>
      <c r="G57" s="23"/>
      <c r="H57" s="24"/>
      <c r="I57" s="25" t="str">
        <f t="array" ref="I57">IF($D57="","",IFERROR(INDEX('設定'!$B$6:$B$20,MATCH($D57,'設定'!$A$6:$A$20,0)),""))</f>
        <v/>
      </c>
      <c r="J57" s="11"/>
    </row>
    <row r="58" ht="15.75" customHeight="1">
      <c r="A58" s="18" t="str">
        <f t="shared" si="1"/>
        <v/>
      </c>
      <c r="B58" s="11"/>
      <c r="C58" s="11"/>
      <c r="D58" s="11"/>
      <c r="E58" s="11"/>
      <c r="F58" s="11"/>
      <c r="G58" s="23"/>
      <c r="H58" s="24"/>
      <c r="I58" s="25" t="str">
        <f t="array" ref="I58">IF($D58="","",IFERROR(INDEX('設定'!$B$6:$B$20,MATCH($D58,'設定'!$A$6:$A$20,0)),""))</f>
        <v/>
      </c>
      <c r="J58" s="11"/>
    </row>
    <row r="59" ht="15.75" customHeight="1">
      <c r="A59" s="18" t="str">
        <f t="shared" si="1"/>
        <v/>
      </c>
      <c r="B59" s="11"/>
      <c r="C59" s="11"/>
      <c r="D59" s="11"/>
      <c r="E59" s="11"/>
      <c r="F59" s="11"/>
      <c r="G59" s="23"/>
      <c r="H59" s="24"/>
      <c r="I59" s="25" t="str">
        <f t="array" ref="I59">IF($D59="","",IFERROR(INDEX('設定'!$B$6:$B$20,MATCH($D59,'設定'!$A$6:$A$20,0)),""))</f>
        <v/>
      </c>
      <c r="J59" s="11"/>
    </row>
    <row r="60" ht="15.75" customHeight="1">
      <c r="A60" s="18" t="str">
        <f t="shared" si="1"/>
        <v/>
      </c>
      <c r="B60" s="11"/>
      <c r="C60" s="11"/>
      <c r="D60" s="11"/>
      <c r="E60" s="11"/>
      <c r="F60" s="11"/>
      <c r="G60" s="23"/>
      <c r="H60" s="24"/>
      <c r="I60" s="25" t="str">
        <f t="array" ref="I60">IF($D60="","",IFERROR(INDEX('設定'!$B$6:$B$20,MATCH($D60,'設定'!$A$6:$A$20,0)),""))</f>
        <v/>
      </c>
      <c r="J60" s="11"/>
    </row>
    <row r="61" ht="15.75" customHeight="1">
      <c r="A61" s="18" t="str">
        <f t="shared" si="1"/>
        <v/>
      </c>
      <c r="B61" s="11"/>
      <c r="C61" s="11"/>
      <c r="D61" s="11"/>
      <c r="E61" s="11"/>
      <c r="F61" s="11"/>
      <c r="G61" s="23"/>
      <c r="H61" s="24"/>
      <c r="I61" s="25" t="str">
        <f t="array" ref="I61">IF($D61="","",IFERROR(INDEX('設定'!$B$6:$B$20,MATCH($D61,'設定'!$A$6:$A$20,0)),""))</f>
        <v/>
      </c>
      <c r="J61" s="11"/>
    </row>
    <row r="62" ht="15.75" customHeight="1">
      <c r="A62" s="18" t="str">
        <f t="shared" si="1"/>
        <v/>
      </c>
      <c r="B62" s="11"/>
      <c r="C62" s="11"/>
      <c r="D62" s="11"/>
      <c r="E62" s="11"/>
      <c r="F62" s="11"/>
      <c r="G62" s="23"/>
      <c r="H62" s="24"/>
      <c r="I62" s="25" t="str">
        <f t="array" ref="I62">IF($D62="","",IFERROR(INDEX('設定'!$B$6:$B$20,MATCH($D62,'設定'!$A$6:$A$20,0)),""))</f>
        <v/>
      </c>
      <c r="J62" s="11"/>
    </row>
    <row r="63" ht="15.75" customHeight="1">
      <c r="A63" s="18" t="str">
        <f t="shared" si="1"/>
        <v/>
      </c>
      <c r="B63" s="11"/>
      <c r="C63" s="11"/>
      <c r="D63" s="11"/>
      <c r="E63" s="11"/>
      <c r="F63" s="11"/>
      <c r="G63" s="23"/>
      <c r="H63" s="24"/>
      <c r="I63" s="25" t="str">
        <f t="array" ref="I63">IF($D63="","",IFERROR(INDEX('設定'!$B$6:$B$20,MATCH($D63,'設定'!$A$6:$A$20,0)),""))</f>
        <v/>
      </c>
      <c r="J63" s="11"/>
    </row>
    <row r="64" ht="15.75" customHeight="1">
      <c r="A64" s="18" t="str">
        <f t="shared" si="1"/>
        <v/>
      </c>
      <c r="B64" s="11"/>
      <c r="C64" s="11"/>
      <c r="D64" s="11"/>
      <c r="E64" s="11"/>
      <c r="F64" s="11"/>
      <c r="G64" s="23"/>
      <c r="H64" s="24"/>
      <c r="I64" s="25" t="str">
        <f t="array" ref="I64">IF($D64="","",IFERROR(INDEX('設定'!$B$6:$B$20,MATCH($D64,'設定'!$A$6:$A$20,0)),""))</f>
        <v/>
      </c>
      <c r="J64" s="11"/>
    </row>
    <row r="65" ht="15.75" customHeight="1">
      <c r="A65" s="18" t="str">
        <f t="shared" si="1"/>
        <v/>
      </c>
      <c r="B65" s="11"/>
      <c r="C65" s="11"/>
      <c r="D65" s="11"/>
      <c r="E65" s="11"/>
      <c r="F65" s="11"/>
      <c r="G65" s="23"/>
      <c r="H65" s="24"/>
      <c r="I65" s="25" t="str">
        <f t="array" ref="I65">IF($D65="","",IFERROR(INDEX('設定'!$B$6:$B$20,MATCH($D65,'設定'!$A$6:$A$20,0)),""))</f>
        <v/>
      </c>
      <c r="J65" s="11"/>
    </row>
    <row r="66" ht="15.75" customHeight="1">
      <c r="A66" s="18" t="str">
        <f t="shared" si="1"/>
        <v/>
      </c>
      <c r="B66" s="11"/>
      <c r="C66" s="11"/>
      <c r="D66" s="11"/>
      <c r="E66" s="11"/>
      <c r="F66" s="11"/>
      <c r="G66" s="23"/>
      <c r="H66" s="24"/>
      <c r="I66" s="25" t="str">
        <f t="array" ref="I66">IF($D66="","",IFERROR(INDEX('設定'!$B$6:$B$20,MATCH($D66,'設定'!$A$6:$A$20,0)),""))</f>
        <v/>
      </c>
      <c r="J66" s="11"/>
    </row>
    <row r="67" ht="15.75" customHeight="1">
      <c r="A67" s="18" t="str">
        <f t="shared" si="1"/>
        <v/>
      </c>
      <c r="B67" s="11"/>
      <c r="C67" s="11"/>
      <c r="D67" s="11"/>
      <c r="E67" s="11"/>
      <c r="F67" s="11"/>
      <c r="G67" s="23"/>
      <c r="H67" s="24"/>
      <c r="I67" s="25" t="str">
        <f t="array" ref="I67">IF($D67="","",IFERROR(INDEX('設定'!$B$6:$B$20,MATCH($D67,'設定'!$A$6:$A$20,0)),""))</f>
        <v/>
      </c>
      <c r="J67" s="11"/>
    </row>
    <row r="68" ht="15.75" customHeight="1">
      <c r="A68" s="18" t="str">
        <f t="shared" si="1"/>
        <v/>
      </c>
      <c r="B68" s="11"/>
      <c r="C68" s="11"/>
      <c r="D68" s="11"/>
      <c r="E68" s="11"/>
      <c r="F68" s="11"/>
      <c r="G68" s="23"/>
      <c r="H68" s="24"/>
      <c r="I68" s="25" t="str">
        <f t="array" ref="I68">IF($D68="","",IFERROR(INDEX('設定'!$B$6:$B$20,MATCH($D68,'設定'!$A$6:$A$20,0)),""))</f>
        <v/>
      </c>
      <c r="J68" s="11"/>
    </row>
    <row r="69" ht="15.75" customHeight="1">
      <c r="A69" s="18" t="str">
        <f t="shared" si="1"/>
        <v/>
      </c>
      <c r="B69" s="11"/>
      <c r="C69" s="11"/>
      <c r="D69" s="11"/>
      <c r="E69" s="11"/>
      <c r="F69" s="11"/>
      <c r="G69" s="23"/>
      <c r="H69" s="24"/>
      <c r="I69" s="25" t="str">
        <f t="array" ref="I69">IF($D69="","",IFERROR(INDEX('設定'!$B$6:$B$20,MATCH($D69,'設定'!$A$6:$A$20,0)),""))</f>
        <v/>
      </c>
      <c r="J69" s="11"/>
    </row>
    <row r="70" ht="15.75" customHeight="1">
      <c r="A70" s="18" t="str">
        <f t="shared" si="1"/>
        <v/>
      </c>
      <c r="B70" s="11"/>
      <c r="C70" s="11"/>
      <c r="D70" s="11"/>
      <c r="E70" s="11"/>
      <c r="F70" s="11"/>
      <c r="G70" s="23"/>
      <c r="H70" s="24"/>
      <c r="I70" s="25" t="str">
        <f t="array" ref="I70">IF($D70="","",IFERROR(INDEX('設定'!$B$6:$B$20,MATCH($D70,'設定'!$A$6:$A$20,0)),""))</f>
        <v/>
      </c>
      <c r="J70" s="11"/>
    </row>
    <row r="71" ht="15.75" customHeight="1">
      <c r="A71" s="18" t="str">
        <f t="shared" si="1"/>
        <v/>
      </c>
      <c r="B71" s="11"/>
      <c r="C71" s="11"/>
      <c r="D71" s="11"/>
      <c r="E71" s="11"/>
      <c r="F71" s="11"/>
      <c r="G71" s="23"/>
      <c r="H71" s="24"/>
      <c r="I71" s="25" t="str">
        <f t="array" ref="I71">IF($D71="","",IFERROR(INDEX('設定'!$B$6:$B$20,MATCH($D71,'設定'!$A$6:$A$20,0)),""))</f>
        <v/>
      </c>
      <c r="J71" s="11"/>
    </row>
    <row r="72" ht="15.75" customHeight="1">
      <c r="A72" s="18" t="str">
        <f t="shared" si="1"/>
        <v/>
      </c>
      <c r="B72" s="11"/>
      <c r="C72" s="11"/>
      <c r="D72" s="11"/>
      <c r="E72" s="11"/>
      <c r="F72" s="11"/>
      <c r="G72" s="23"/>
      <c r="H72" s="24"/>
      <c r="I72" s="25" t="str">
        <f t="array" ref="I72">IF($D72="","",IFERROR(INDEX('設定'!$B$6:$B$20,MATCH($D72,'設定'!$A$6:$A$20,0)),""))</f>
        <v/>
      </c>
      <c r="J72" s="11"/>
    </row>
    <row r="73" ht="15.75" customHeight="1">
      <c r="A73" s="18" t="str">
        <f t="shared" si="1"/>
        <v/>
      </c>
      <c r="B73" s="11"/>
      <c r="C73" s="11"/>
      <c r="D73" s="11"/>
      <c r="E73" s="11"/>
      <c r="F73" s="11"/>
      <c r="G73" s="23"/>
      <c r="H73" s="24"/>
      <c r="I73" s="25" t="str">
        <f t="array" ref="I73">IF($D73="","",IFERROR(INDEX('設定'!$B$6:$B$20,MATCH($D73,'設定'!$A$6:$A$20,0)),""))</f>
        <v/>
      </c>
      <c r="J73" s="11"/>
    </row>
    <row r="74" ht="15.75" customHeight="1">
      <c r="A74" s="18" t="str">
        <f t="shared" si="1"/>
        <v/>
      </c>
      <c r="B74" s="11"/>
      <c r="C74" s="11"/>
      <c r="D74" s="11"/>
      <c r="E74" s="11"/>
      <c r="F74" s="11"/>
      <c r="G74" s="23"/>
      <c r="H74" s="24"/>
      <c r="I74" s="25" t="str">
        <f t="array" ref="I74">IF($D74="","",IFERROR(INDEX('設定'!$B$6:$B$20,MATCH($D74,'設定'!$A$6:$A$20,0)),""))</f>
        <v/>
      </c>
      <c r="J74" s="11"/>
    </row>
    <row r="75" ht="15.75" customHeight="1">
      <c r="A75" s="18" t="str">
        <f t="shared" si="1"/>
        <v/>
      </c>
      <c r="B75" s="11"/>
      <c r="C75" s="11"/>
      <c r="D75" s="11"/>
      <c r="E75" s="11"/>
      <c r="F75" s="11"/>
      <c r="G75" s="23"/>
      <c r="H75" s="24"/>
      <c r="I75" s="25" t="str">
        <f t="array" ref="I75">IF($D75="","",IFERROR(INDEX('設定'!$B$6:$B$20,MATCH($D75,'設定'!$A$6:$A$20,0)),""))</f>
        <v/>
      </c>
      <c r="J75" s="11"/>
    </row>
    <row r="76" ht="15.75" customHeight="1">
      <c r="A76" s="18" t="str">
        <f t="shared" si="1"/>
        <v/>
      </c>
      <c r="B76" s="11"/>
      <c r="C76" s="11"/>
      <c r="D76" s="11"/>
      <c r="E76" s="11"/>
      <c r="F76" s="11"/>
      <c r="G76" s="23"/>
      <c r="H76" s="24"/>
      <c r="I76" s="25" t="str">
        <f t="array" ref="I76">IF($D76="","",IFERROR(INDEX('設定'!$B$6:$B$20,MATCH($D76,'設定'!$A$6:$A$20,0)),""))</f>
        <v/>
      </c>
      <c r="J76" s="11"/>
    </row>
    <row r="77" ht="15.75" customHeight="1">
      <c r="A77" s="18" t="str">
        <f t="shared" si="1"/>
        <v/>
      </c>
      <c r="B77" s="11"/>
      <c r="C77" s="11"/>
      <c r="D77" s="11"/>
      <c r="E77" s="11"/>
      <c r="F77" s="11"/>
      <c r="G77" s="23"/>
      <c r="H77" s="24"/>
      <c r="I77" s="25" t="str">
        <f t="array" ref="I77">IF($D77="","",IFERROR(INDEX('設定'!$B$6:$B$20,MATCH($D77,'設定'!$A$6:$A$20,0)),""))</f>
        <v/>
      </c>
      <c r="J77" s="11"/>
    </row>
    <row r="78" ht="15.75" customHeight="1">
      <c r="A78" s="18" t="str">
        <f t="shared" si="1"/>
        <v/>
      </c>
      <c r="B78" s="11"/>
      <c r="C78" s="11"/>
      <c r="D78" s="11"/>
      <c r="E78" s="11"/>
      <c r="F78" s="11"/>
      <c r="G78" s="23"/>
      <c r="H78" s="24"/>
      <c r="I78" s="25" t="str">
        <f t="array" ref="I78">IF($D78="","",IFERROR(INDEX('設定'!$B$6:$B$20,MATCH($D78,'設定'!$A$6:$A$20,0)),""))</f>
        <v/>
      </c>
      <c r="J78" s="11"/>
    </row>
    <row r="79" ht="15.75" customHeight="1">
      <c r="A79" s="18" t="str">
        <f t="shared" si="1"/>
        <v/>
      </c>
      <c r="B79" s="11"/>
      <c r="C79" s="11"/>
      <c r="D79" s="11"/>
      <c r="E79" s="11"/>
      <c r="F79" s="11"/>
      <c r="G79" s="23"/>
      <c r="H79" s="24"/>
      <c r="I79" s="25" t="str">
        <f t="array" ref="I79">IF($D79="","",IFERROR(INDEX('設定'!$B$6:$B$20,MATCH($D79,'設定'!$A$6:$A$20,0)),""))</f>
        <v/>
      </c>
      <c r="J79" s="11"/>
    </row>
    <row r="80" ht="15.75" customHeight="1">
      <c r="A80" s="18" t="str">
        <f t="shared" si="1"/>
        <v/>
      </c>
      <c r="B80" s="11"/>
      <c r="C80" s="11"/>
      <c r="D80" s="11"/>
      <c r="E80" s="11"/>
      <c r="F80" s="11"/>
      <c r="G80" s="23"/>
      <c r="H80" s="24"/>
      <c r="I80" s="25" t="str">
        <f t="array" ref="I80">IF($D80="","",IFERROR(INDEX('設定'!$B$6:$B$20,MATCH($D80,'設定'!$A$6:$A$20,0)),""))</f>
        <v/>
      </c>
      <c r="J80" s="11"/>
    </row>
    <row r="81" ht="15.75" customHeight="1">
      <c r="A81" s="18" t="str">
        <f t="shared" si="1"/>
        <v/>
      </c>
      <c r="B81" s="11"/>
      <c r="C81" s="11"/>
      <c r="D81" s="11"/>
      <c r="E81" s="11"/>
      <c r="F81" s="11"/>
      <c r="G81" s="23"/>
      <c r="H81" s="24"/>
      <c r="I81" s="25" t="str">
        <f t="array" ref="I81">IF($D81="","",IFERROR(INDEX('設定'!$B$6:$B$20,MATCH($D81,'設定'!$A$6:$A$20,0)),""))</f>
        <v/>
      </c>
      <c r="J81" s="11"/>
    </row>
    <row r="82" ht="15.75" customHeight="1">
      <c r="A82" s="18" t="str">
        <f t="shared" si="1"/>
        <v/>
      </c>
      <c r="B82" s="11"/>
      <c r="C82" s="11"/>
      <c r="D82" s="11"/>
      <c r="E82" s="11"/>
      <c r="F82" s="11"/>
      <c r="G82" s="23"/>
      <c r="H82" s="24"/>
      <c r="I82" s="25" t="str">
        <f t="array" ref="I82">IF($D82="","",IFERROR(INDEX('設定'!$B$6:$B$20,MATCH($D82,'設定'!$A$6:$A$20,0)),""))</f>
        <v/>
      </c>
      <c r="J82" s="11"/>
    </row>
    <row r="83" ht="15.75" customHeight="1">
      <c r="A83" s="18" t="str">
        <f t="shared" si="1"/>
        <v/>
      </c>
      <c r="B83" s="11"/>
      <c r="C83" s="11"/>
      <c r="D83" s="11"/>
      <c r="E83" s="11"/>
      <c r="F83" s="11"/>
      <c r="G83" s="23"/>
      <c r="H83" s="24"/>
      <c r="I83" s="25" t="str">
        <f t="array" ref="I83">IF($D83="","",IFERROR(INDEX('設定'!$B$6:$B$20,MATCH($D83,'設定'!$A$6:$A$20,0)),""))</f>
        <v/>
      </c>
      <c r="J83" s="11"/>
    </row>
    <row r="84" ht="15.75" customHeight="1">
      <c r="A84" s="18" t="str">
        <f t="shared" si="1"/>
        <v/>
      </c>
      <c r="B84" s="11"/>
      <c r="C84" s="11"/>
      <c r="D84" s="11"/>
      <c r="E84" s="11"/>
      <c r="F84" s="11"/>
      <c r="G84" s="23"/>
      <c r="H84" s="24"/>
      <c r="I84" s="25" t="str">
        <f t="array" ref="I84">IF($D84="","",IFERROR(INDEX('設定'!$B$6:$B$20,MATCH($D84,'設定'!$A$6:$A$20,0)),""))</f>
        <v/>
      </c>
      <c r="J84" s="11"/>
    </row>
    <row r="85" ht="15.75" customHeight="1">
      <c r="A85" s="18" t="str">
        <f t="shared" si="1"/>
        <v/>
      </c>
      <c r="B85" s="11"/>
      <c r="C85" s="11"/>
      <c r="D85" s="11"/>
      <c r="E85" s="11"/>
      <c r="F85" s="11"/>
      <c r="G85" s="23"/>
      <c r="H85" s="24"/>
      <c r="I85" s="25" t="str">
        <f t="array" ref="I85">IF($D85="","",IFERROR(INDEX('設定'!$B$6:$B$20,MATCH($D85,'設定'!$A$6:$A$20,0)),""))</f>
        <v/>
      </c>
      <c r="J85" s="11"/>
    </row>
    <row r="86" ht="15.75" customHeight="1">
      <c r="A86" s="18" t="str">
        <f t="shared" si="1"/>
        <v/>
      </c>
      <c r="B86" s="11"/>
      <c r="C86" s="11"/>
      <c r="D86" s="11"/>
      <c r="E86" s="11"/>
      <c r="F86" s="11"/>
      <c r="G86" s="23"/>
      <c r="H86" s="24"/>
      <c r="I86" s="25" t="str">
        <f t="array" ref="I86">IF($D86="","",IFERROR(INDEX('設定'!$B$6:$B$20,MATCH($D86,'設定'!$A$6:$A$20,0)),""))</f>
        <v/>
      </c>
      <c r="J86" s="11"/>
    </row>
    <row r="87" ht="15.75" customHeight="1">
      <c r="A87" s="18" t="str">
        <f t="shared" si="1"/>
        <v/>
      </c>
      <c r="B87" s="11"/>
      <c r="C87" s="11"/>
      <c r="D87" s="11"/>
      <c r="E87" s="11"/>
      <c r="F87" s="11"/>
      <c r="G87" s="23"/>
      <c r="H87" s="24"/>
      <c r="I87" s="25" t="str">
        <f t="array" ref="I87">IF($D87="","",IFERROR(INDEX('設定'!$B$6:$B$20,MATCH($D87,'設定'!$A$6:$A$20,0)),""))</f>
        <v/>
      </c>
      <c r="J87" s="11"/>
    </row>
    <row r="88" ht="15.75" customHeight="1">
      <c r="A88" s="18" t="str">
        <f t="shared" si="1"/>
        <v/>
      </c>
      <c r="B88" s="11"/>
      <c r="C88" s="11"/>
      <c r="D88" s="11"/>
      <c r="E88" s="11"/>
      <c r="F88" s="11"/>
      <c r="G88" s="23"/>
      <c r="H88" s="24"/>
      <c r="I88" s="25" t="str">
        <f t="array" ref="I88">IF($D88="","",IFERROR(INDEX('設定'!$B$6:$B$20,MATCH($D88,'設定'!$A$6:$A$20,0)),""))</f>
        <v/>
      </c>
      <c r="J88" s="11"/>
    </row>
    <row r="89" ht="15.75" customHeight="1">
      <c r="A89" s="18" t="str">
        <f t="shared" si="1"/>
        <v/>
      </c>
      <c r="B89" s="11"/>
      <c r="C89" s="11"/>
      <c r="D89" s="11"/>
      <c r="E89" s="11"/>
      <c r="F89" s="11"/>
      <c r="G89" s="23"/>
      <c r="H89" s="24"/>
      <c r="I89" s="25" t="str">
        <f t="array" ref="I89">IF($D89="","",IFERROR(INDEX('設定'!$B$6:$B$20,MATCH($D89,'設定'!$A$6:$A$20,0)),""))</f>
        <v/>
      </c>
      <c r="J89" s="11"/>
    </row>
    <row r="90" ht="15.75" customHeight="1">
      <c r="A90" s="18" t="str">
        <f t="shared" si="1"/>
        <v/>
      </c>
      <c r="B90" s="11"/>
      <c r="C90" s="11"/>
      <c r="D90" s="11"/>
      <c r="E90" s="11"/>
      <c r="F90" s="11"/>
      <c r="G90" s="23"/>
      <c r="H90" s="24"/>
      <c r="I90" s="25" t="str">
        <f t="array" ref="I90">IF($D90="","",IFERROR(INDEX('設定'!$B$6:$B$20,MATCH($D90,'設定'!$A$6:$A$20,0)),""))</f>
        <v/>
      </c>
      <c r="J90" s="11"/>
    </row>
    <row r="91" ht="15.75" customHeight="1">
      <c r="A91" s="18" t="str">
        <f t="shared" si="1"/>
        <v/>
      </c>
      <c r="B91" s="11"/>
      <c r="C91" s="11"/>
      <c r="D91" s="11"/>
      <c r="E91" s="11"/>
      <c r="F91" s="11"/>
      <c r="G91" s="23"/>
      <c r="H91" s="24"/>
      <c r="I91" s="25" t="str">
        <f t="array" ref="I91">IF($D91="","",IFERROR(INDEX('設定'!$B$6:$B$20,MATCH($D91,'設定'!$A$6:$A$20,0)),""))</f>
        <v/>
      </c>
      <c r="J91" s="11"/>
    </row>
    <row r="92" ht="15.75" customHeight="1">
      <c r="A92" s="18" t="str">
        <f t="shared" si="1"/>
        <v/>
      </c>
      <c r="B92" s="11"/>
      <c r="C92" s="11"/>
      <c r="D92" s="11"/>
      <c r="E92" s="11"/>
      <c r="F92" s="11"/>
      <c r="G92" s="23"/>
      <c r="H92" s="24"/>
      <c r="I92" s="25" t="str">
        <f t="array" ref="I92">IF($D92="","",IFERROR(INDEX('設定'!$B$6:$B$20,MATCH($D92,'設定'!$A$6:$A$20,0)),""))</f>
        <v/>
      </c>
      <c r="J92" s="11"/>
    </row>
    <row r="93" ht="15.75" customHeight="1">
      <c r="A93" s="18" t="str">
        <f t="shared" si="1"/>
        <v/>
      </c>
      <c r="B93" s="11"/>
      <c r="C93" s="11"/>
      <c r="D93" s="11"/>
      <c r="E93" s="11"/>
      <c r="F93" s="11"/>
      <c r="G93" s="23"/>
      <c r="H93" s="24"/>
      <c r="I93" s="25" t="str">
        <f t="array" ref="I93">IF($D93="","",IFERROR(INDEX('設定'!$B$6:$B$20,MATCH($D93,'設定'!$A$6:$A$20,0)),""))</f>
        <v/>
      </c>
      <c r="J93" s="11"/>
    </row>
    <row r="94" ht="15.75" customHeight="1">
      <c r="A94" s="18" t="str">
        <f t="shared" si="1"/>
        <v/>
      </c>
      <c r="B94" s="11"/>
      <c r="C94" s="11"/>
      <c r="D94" s="11"/>
      <c r="E94" s="11"/>
      <c r="F94" s="11"/>
      <c r="G94" s="23"/>
      <c r="H94" s="24"/>
      <c r="I94" s="25" t="str">
        <f t="array" ref="I94">IF($D94="","",IFERROR(INDEX('設定'!$B$6:$B$20,MATCH($D94,'設定'!$A$6:$A$20,0)),""))</f>
        <v/>
      </c>
      <c r="J94" s="11"/>
    </row>
    <row r="95" ht="15.75" customHeight="1">
      <c r="A95" s="18" t="str">
        <f t="shared" si="1"/>
        <v/>
      </c>
      <c r="B95" s="11"/>
      <c r="C95" s="11"/>
      <c r="D95" s="11"/>
      <c r="E95" s="11"/>
      <c r="F95" s="11"/>
      <c r="G95" s="23"/>
      <c r="H95" s="24"/>
      <c r="I95" s="25" t="str">
        <f t="array" ref="I95">IF($D95="","",IFERROR(INDEX('設定'!$B$6:$B$20,MATCH($D95,'設定'!$A$6:$A$20,0)),""))</f>
        <v/>
      </c>
      <c r="J95" s="11"/>
    </row>
    <row r="96" ht="15.75" customHeight="1">
      <c r="A96" s="18" t="str">
        <f t="shared" si="1"/>
        <v/>
      </c>
      <c r="B96" s="11"/>
      <c r="C96" s="11"/>
      <c r="D96" s="11"/>
      <c r="E96" s="11"/>
      <c r="F96" s="11"/>
      <c r="G96" s="23"/>
      <c r="H96" s="24"/>
      <c r="I96" s="25" t="str">
        <f t="array" ref="I96">IF($D96="","",IFERROR(INDEX('設定'!$B$6:$B$20,MATCH($D96,'設定'!$A$6:$A$20,0)),""))</f>
        <v/>
      </c>
      <c r="J96" s="11"/>
    </row>
    <row r="97" ht="15.75" customHeight="1">
      <c r="A97" s="18" t="str">
        <f t="shared" si="1"/>
        <v/>
      </c>
      <c r="B97" s="11"/>
      <c r="C97" s="11"/>
      <c r="D97" s="11"/>
      <c r="E97" s="11"/>
      <c r="F97" s="11"/>
      <c r="G97" s="23"/>
      <c r="H97" s="24"/>
      <c r="I97" s="25" t="str">
        <f t="array" ref="I97">IF($D97="","",IFERROR(INDEX('設定'!$B$6:$B$20,MATCH($D97,'設定'!$A$6:$A$20,0)),""))</f>
        <v/>
      </c>
      <c r="J97" s="11"/>
    </row>
    <row r="98" ht="15.75" customHeight="1">
      <c r="A98" s="18" t="str">
        <f t="shared" si="1"/>
        <v/>
      </c>
      <c r="B98" s="11"/>
      <c r="C98" s="11"/>
      <c r="D98" s="11"/>
      <c r="E98" s="11"/>
      <c r="F98" s="11"/>
      <c r="G98" s="23"/>
      <c r="H98" s="24"/>
      <c r="I98" s="25" t="str">
        <f t="array" ref="I98">IF($D98="","",IFERROR(INDEX('設定'!$B$6:$B$20,MATCH($D98,'設定'!$A$6:$A$20,0)),""))</f>
        <v/>
      </c>
      <c r="J98" s="11"/>
    </row>
    <row r="99" ht="15.75" customHeight="1">
      <c r="A99" s="18" t="str">
        <f t="shared" si="1"/>
        <v/>
      </c>
      <c r="B99" s="11"/>
      <c r="C99" s="11"/>
      <c r="D99" s="11"/>
      <c r="E99" s="11"/>
      <c r="F99" s="11"/>
      <c r="G99" s="23"/>
      <c r="H99" s="24"/>
      <c r="I99" s="25" t="str">
        <f t="array" ref="I99">IF($D99="","",IFERROR(INDEX('設定'!$B$6:$B$20,MATCH($D99,'設定'!$A$6:$A$20,0)),""))</f>
        <v/>
      </c>
      <c r="J99" s="11"/>
    </row>
    <row r="100" ht="15.75" customHeight="1">
      <c r="A100" s="18" t="str">
        <f t="shared" si="1"/>
        <v/>
      </c>
      <c r="B100" s="11"/>
      <c r="C100" s="11"/>
      <c r="D100" s="11"/>
      <c r="E100" s="11"/>
      <c r="F100" s="11"/>
      <c r="G100" s="23"/>
      <c r="H100" s="24"/>
      <c r="I100" s="25" t="str">
        <f t="array" ref="I100">IF($D100="","",IFERROR(INDEX('設定'!$B$6:$B$20,MATCH($D100,'設定'!$A$6:$A$20,0)),""))</f>
        <v/>
      </c>
      <c r="J100" s="11"/>
    </row>
    <row r="101" ht="15.75" customHeight="1">
      <c r="A101" s="18" t="str">
        <f t="shared" si="1"/>
        <v/>
      </c>
      <c r="B101" s="11"/>
      <c r="C101" s="11"/>
      <c r="D101" s="11"/>
      <c r="E101" s="11"/>
      <c r="F101" s="11"/>
      <c r="G101" s="23"/>
      <c r="H101" s="24"/>
      <c r="I101" s="25" t="str">
        <f t="array" ref="I101">IF($D101="","",IFERROR(INDEX('設定'!$B$6:$B$20,MATCH($D101,'設定'!$A$6:$A$20,0)),""))</f>
        <v/>
      </c>
      <c r="J101" s="11"/>
    </row>
    <row r="102" ht="15.75" customHeight="1">
      <c r="A102" s="18" t="str">
        <f t="shared" si="1"/>
        <v/>
      </c>
      <c r="B102" s="11"/>
      <c r="C102" s="11"/>
      <c r="D102" s="11"/>
      <c r="E102" s="11"/>
      <c r="F102" s="11"/>
      <c r="G102" s="23"/>
      <c r="H102" s="24"/>
      <c r="I102" s="25" t="str">
        <f t="array" ref="I102">IF($D102="","",IFERROR(INDEX('設定'!$B$6:$B$20,MATCH($D102,'設定'!$A$6:$A$20,0)),""))</f>
        <v/>
      </c>
      <c r="J102" s="11"/>
    </row>
    <row r="103" ht="15.75" customHeight="1">
      <c r="A103" s="18" t="str">
        <f t="shared" si="1"/>
        <v/>
      </c>
      <c r="B103" s="11"/>
      <c r="C103" s="11"/>
      <c r="D103" s="11"/>
      <c r="E103" s="11"/>
      <c r="F103" s="11"/>
      <c r="G103" s="23"/>
      <c r="H103" s="24"/>
      <c r="I103" s="25" t="str">
        <f t="array" ref="I103">IF($D103="","",IFERROR(INDEX('設定'!$B$6:$B$20,MATCH($D103,'設定'!$A$6:$A$20,0)),""))</f>
        <v/>
      </c>
      <c r="J103" s="11"/>
    </row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3:$J$103"/>
  <mergeCells count="1">
    <mergeCell ref="A1:J1"/>
  </mergeCells>
  <conditionalFormatting sqref="A4:J103">
    <cfRule type="expression" dxfId="1" priority="1">
      <formula>$H4="退会"</formula>
    </cfRule>
  </conditionalFormatting>
  <dataValidations>
    <dataValidation type="list" allowBlank="1" sqref="D4:D103">
      <formula1>'設定'!$A$6:$A$20</formula1>
    </dataValidation>
    <dataValidation type="list" allowBlank="1" sqref="H4:H103">
      <formula1>"在籍,休会,退会"</formula1>
    </dataValidation>
  </dataValidations>
  <printOptions/>
  <pageMargins bottom="1.0" footer="0.0" header="0.0" left="0.75" right="0.75" top="1.0"/>
  <pageSetup fitToHeight="0" orientation="landscape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xSplit="3.0" ySplit="6.0" topLeftCell="D7" activePane="bottomRight" state="frozen"/>
      <selection activeCell="D1" sqref="D1" pane="topRight"/>
      <selection activeCell="A7" sqref="A7" pane="bottomLeft"/>
      <selection activeCell="D7" sqref="D7" pane="bottomRight"/>
    </sheetView>
  </sheetViews>
  <sheetFormatPr customHeight="1" defaultColWidth="14.43" defaultRowHeight="15.0"/>
  <cols>
    <col customWidth="1" min="1" max="1" width="10.0"/>
    <col customWidth="1" min="2" max="2" width="16.0"/>
    <col customWidth="1" min="3" max="3" width="18.0"/>
    <col customWidth="1" min="4" max="34" width="4.14"/>
    <col customWidth="1" min="35" max="38" width="8.0"/>
  </cols>
  <sheetData>
    <row r="1" ht="24.0" customHeight="1">
      <c r="A1" s="1" t="s">
        <v>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3"/>
    </row>
    <row r="3">
      <c r="A3" s="4" t="s">
        <v>32</v>
      </c>
      <c r="B3" s="20">
        <f>'設定'!$B$3</f>
        <v>2026</v>
      </c>
      <c r="C3" s="11">
        <v>4.0</v>
      </c>
      <c r="D3" s="15" t="s">
        <v>67</v>
      </c>
    </row>
    <row r="5" ht="19.5" customHeight="1">
      <c r="A5" s="21" t="s">
        <v>8</v>
      </c>
      <c r="B5" s="21" t="s">
        <v>11</v>
      </c>
      <c r="C5" s="21" t="s">
        <v>18</v>
      </c>
      <c r="D5" s="22">
        <f>DATE($B$3,$C$3,1)</f>
        <v>46113</v>
      </c>
      <c r="E5" s="22">
        <f t="shared" ref="E5:AH5" si="1">IF(D5="","",IF(MONTH(D5+1)=$C$3,D5+1,""))</f>
        <v>46114</v>
      </c>
      <c r="F5" s="22">
        <f t="shared" si="1"/>
        <v>46115</v>
      </c>
      <c r="G5" s="22">
        <f t="shared" si="1"/>
        <v>46116</v>
      </c>
      <c r="H5" s="22">
        <f t="shared" si="1"/>
        <v>46117</v>
      </c>
      <c r="I5" s="22">
        <f t="shared" si="1"/>
        <v>46118</v>
      </c>
      <c r="J5" s="22">
        <f t="shared" si="1"/>
        <v>46119</v>
      </c>
      <c r="K5" s="22">
        <f t="shared" si="1"/>
        <v>46120</v>
      </c>
      <c r="L5" s="22">
        <f t="shared" si="1"/>
        <v>46121</v>
      </c>
      <c r="M5" s="22">
        <f t="shared" si="1"/>
        <v>46122</v>
      </c>
      <c r="N5" s="22">
        <f t="shared" si="1"/>
        <v>46123</v>
      </c>
      <c r="O5" s="22">
        <f t="shared" si="1"/>
        <v>46124</v>
      </c>
      <c r="P5" s="22">
        <f t="shared" si="1"/>
        <v>46125</v>
      </c>
      <c r="Q5" s="22">
        <f t="shared" si="1"/>
        <v>46126</v>
      </c>
      <c r="R5" s="22">
        <f t="shared" si="1"/>
        <v>46127</v>
      </c>
      <c r="S5" s="22">
        <f t="shared" si="1"/>
        <v>46128</v>
      </c>
      <c r="T5" s="22">
        <f t="shared" si="1"/>
        <v>46129</v>
      </c>
      <c r="U5" s="22">
        <f t="shared" si="1"/>
        <v>46130</v>
      </c>
      <c r="V5" s="22">
        <f t="shared" si="1"/>
        <v>46131</v>
      </c>
      <c r="W5" s="22">
        <f t="shared" si="1"/>
        <v>46132</v>
      </c>
      <c r="X5" s="22">
        <f t="shared" si="1"/>
        <v>46133</v>
      </c>
      <c r="Y5" s="22">
        <f t="shared" si="1"/>
        <v>46134</v>
      </c>
      <c r="Z5" s="22">
        <f t="shared" si="1"/>
        <v>46135</v>
      </c>
      <c r="AA5" s="22">
        <f t="shared" si="1"/>
        <v>46136</v>
      </c>
      <c r="AB5" s="22">
        <f t="shared" si="1"/>
        <v>46137</v>
      </c>
      <c r="AC5" s="22">
        <f t="shared" si="1"/>
        <v>46138</v>
      </c>
      <c r="AD5" s="22">
        <f t="shared" si="1"/>
        <v>46139</v>
      </c>
      <c r="AE5" s="22">
        <f t="shared" si="1"/>
        <v>46140</v>
      </c>
      <c r="AF5" s="22">
        <f t="shared" si="1"/>
        <v>46141</v>
      </c>
      <c r="AG5" s="22">
        <f t="shared" si="1"/>
        <v>46142</v>
      </c>
      <c r="AH5" s="22" t="str">
        <f t="shared" si="1"/>
        <v/>
      </c>
      <c r="AI5" s="21" t="s">
        <v>33</v>
      </c>
      <c r="AJ5" s="21" t="s">
        <v>44</v>
      </c>
      <c r="AK5" s="21" t="s">
        <v>54</v>
      </c>
      <c r="AL5" s="21" t="s">
        <v>78</v>
      </c>
    </row>
    <row r="6">
      <c r="A6" s="28"/>
      <c r="B6" s="28"/>
      <c r="C6" s="28"/>
      <c r="D6" s="30" t="str">
        <f t="shared" ref="D6:AH6" si="2">IF(D5="","",CHOOSE(WEEKDAY(D5),"日","月","火","水","木","金","土"))</f>
        <v>水</v>
      </c>
      <c r="E6" s="30" t="str">
        <f t="shared" si="2"/>
        <v>木</v>
      </c>
      <c r="F6" s="30" t="str">
        <f t="shared" si="2"/>
        <v>金</v>
      </c>
      <c r="G6" s="30" t="str">
        <f t="shared" si="2"/>
        <v>土</v>
      </c>
      <c r="H6" s="30" t="str">
        <f t="shared" si="2"/>
        <v>日</v>
      </c>
      <c r="I6" s="30" t="str">
        <f t="shared" si="2"/>
        <v>月</v>
      </c>
      <c r="J6" s="30" t="str">
        <f t="shared" si="2"/>
        <v>火</v>
      </c>
      <c r="K6" s="30" t="str">
        <f t="shared" si="2"/>
        <v>水</v>
      </c>
      <c r="L6" s="30" t="str">
        <f t="shared" si="2"/>
        <v>木</v>
      </c>
      <c r="M6" s="30" t="str">
        <f t="shared" si="2"/>
        <v>金</v>
      </c>
      <c r="N6" s="30" t="str">
        <f t="shared" si="2"/>
        <v>土</v>
      </c>
      <c r="O6" s="30" t="str">
        <f t="shared" si="2"/>
        <v>日</v>
      </c>
      <c r="P6" s="30" t="str">
        <f t="shared" si="2"/>
        <v>月</v>
      </c>
      <c r="Q6" s="30" t="str">
        <f t="shared" si="2"/>
        <v>火</v>
      </c>
      <c r="R6" s="30" t="str">
        <f t="shared" si="2"/>
        <v>水</v>
      </c>
      <c r="S6" s="30" t="str">
        <f t="shared" si="2"/>
        <v>木</v>
      </c>
      <c r="T6" s="30" t="str">
        <f t="shared" si="2"/>
        <v>金</v>
      </c>
      <c r="U6" s="30" t="str">
        <f t="shared" si="2"/>
        <v>土</v>
      </c>
      <c r="V6" s="30" t="str">
        <f t="shared" si="2"/>
        <v>日</v>
      </c>
      <c r="W6" s="30" t="str">
        <f t="shared" si="2"/>
        <v>月</v>
      </c>
      <c r="X6" s="30" t="str">
        <f t="shared" si="2"/>
        <v>火</v>
      </c>
      <c r="Y6" s="30" t="str">
        <f t="shared" si="2"/>
        <v>水</v>
      </c>
      <c r="Z6" s="30" t="str">
        <f t="shared" si="2"/>
        <v>木</v>
      </c>
      <c r="AA6" s="30" t="str">
        <f t="shared" si="2"/>
        <v>金</v>
      </c>
      <c r="AB6" s="30" t="str">
        <f t="shared" si="2"/>
        <v>土</v>
      </c>
      <c r="AC6" s="30" t="str">
        <f t="shared" si="2"/>
        <v>日</v>
      </c>
      <c r="AD6" s="30" t="str">
        <f t="shared" si="2"/>
        <v>月</v>
      </c>
      <c r="AE6" s="30" t="str">
        <f t="shared" si="2"/>
        <v>火</v>
      </c>
      <c r="AF6" s="30" t="str">
        <f t="shared" si="2"/>
        <v>水</v>
      </c>
      <c r="AG6" s="30" t="str">
        <f t="shared" si="2"/>
        <v>木</v>
      </c>
      <c r="AH6" s="30" t="str">
        <f t="shared" si="2"/>
        <v/>
      </c>
      <c r="AI6" s="28"/>
      <c r="AJ6" s="28"/>
      <c r="AK6" s="28"/>
      <c r="AL6" s="28"/>
    </row>
    <row r="7">
      <c r="A7" s="34" t="str">
        <f>IF('生徒名簿'!$B4="","",'生徒名簿'!$A4)</f>
        <v>001</v>
      </c>
      <c r="B7" s="29" t="str">
        <f>IF('生徒名簿'!$B4="","",'生徒名簿'!$B4)</f>
        <v>山田 花子</v>
      </c>
      <c r="C7" s="29" t="str">
        <f>IF('生徒名簿'!$D4="","",'生徒名簿'!$D4)</f>
        <v>月曜16:00 キッズ</v>
      </c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18">
        <f t="shared" ref="AI7:AI106" si="3">IF($B7="","",COUNTIF(D7:AH7,"○"))</f>
        <v>0</v>
      </c>
      <c r="AJ7" s="18">
        <f t="shared" ref="AJ7:AJ106" si="4">IF($B7="","",COUNTIF(D7:AH7,"×"))</f>
        <v>0</v>
      </c>
      <c r="AK7" s="18">
        <f t="shared" ref="AK7:AK106" si="5">IF($B7="","",COUNTIF(D7:AH7,"▲"))</f>
        <v>0</v>
      </c>
      <c r="AL7" s="18">
        <f t="shared" ref="AL7:AL106" si="6">IF($B7="","",AJ7-AK7)</f>
        <v>0</v>
      </c>
    </row>
    <row r="8">
      <c r="A8" s="34" t="str">
        <f>IF('生徒名簿'!$B5="","",'生徒名簿'!$A5)</f>
        <v/>
      </c>
      <c r="B8" s="29" t="str">
        <f>IF('生徒名簿'!$B5="","",'生徒名簿'!$B5)</f>
        <v/>
      </c>
      <c r="C8" s="29" t="str">
        <f>IF('生徒名簿'!$D5="","",'生徒名簿'!$D5)</f>
        <v/>
      </c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18" t="str">
        <f t="shared" si="3"/>
        <v/>
      </c>
      <c r="AJ8" s="18" t="str">
        <f t="shared" si="4"/>
        <v/>
      </c>
      <c r="AK8" s="18" t="str">
        <f t="shared" si="5"/>
        <v/>
      </c>
      <c r="AL8" s="18" t="str">
        <f t="shared" si="6"/>
        <v/>
      </c>
    </row>
    <row r="9">
      <c r="A9" s="34" t="str">
        <f>IF('生徒名簿'!$B6="","",'生徒名簿'!$A6)</f>
        <v/>
      </c>
      <c r="B9" s="29" t="str">
        <f>IF('生徒名簿'!$B6="","",'生徒名簿'!$B6)</f>
        <v/>
      </c>
      <c r="C9" s="29" t="str">
        <f>IF('生徒名簿'!$D6="","",'生徒名簿'!$D6)</f>
        <v/>
      </c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18" t="str">
        <f t="shared" si="3"/>
        <v/>
      </c>
      <c r="AJ9" s="18" t="str">
        <f t="shared" si="4"/>
        <v/>
      </c>
      <c r="AK9" s="18" t="str">
        <f t="shared" si="5"/>
        <v/>
      </c>
      <c r="AL9" s="18" t="str">
        <f t="shared" si="6"/>
        <v/>
      </c>
    </row>
    <row r="10">
      <c r="A10" s="34" t="str">
        <f>IF('生徒名簿'!$B7="","",'生徒名簿'!$A7)</f>
        <v/>
      </c>
      <c r="B10" s="29" t="str">
        <f>IF('生徒名簿'!$B7="","",'生徒名簿'!$B7)</f>
        <v/>
      </c>
      <c r="C10" s="29" t="str">
        <f>IF('生徒名簿'!$D7="","",'生徒名簿'!$D7)</f>
        <v/>
      </c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18" t="str">
        <f t="shared" si="3"/>
        <v/>
      </c>
      <c r="AJ10" s="18" t="str">
        <f t="shared" si="4"/>
        <v/>
      </c>
      <c r="AK10" s="18" t="str">
        <f t="shared" si="5"/>
        <v/>
      </c>
      <c r="AL10" s="18" t="str">
        <f t="shared" si="6"/>
        <v/>
      </c>
    </row>
    <row r="11">
      <c r="A11" s="34" t="str">
        <f>IF('生徒名簿'!$B8="","",'生徒名簿'!$A8)</f>
        <v/>
      </c>
      <c r="B11" s="29" t="str">
        <f>IF('生徒名簿'!$B8="","",'生徒名簿'!$B8)</f>
        <v/>
      </c>
      <c r="C11" s="29" t="str">
        <f>IF('生徒名簿'!$D8="","",'生徒名簿'!$D8)</f>
        <v/>
      </c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18" t="str">
        <f t="shared" si="3"/>
        <v/>
      </c>
      <c r="AJ11" s="18" t="str">
        <f t="shared" si="4"/>
        <v/>
      </c>
      <c r="AK11" s="18" t="str">
        <f t="shared" si="5"/>
        <v/>
      </c>
      <c r="AL11" s="18" t="str">
        <f t="shared" si="6"/>
        <v/>
      </c>
    </row>
    <row r="12">
      <c r="A12" s="34" t="str">
        <f>IF('生徒名簿'!$B9="","",'生徒名簿'!$A9)</f>
        <v/>
      </c>
      <c r="B12" s="29" t="str">
        <f>IF('生徒名簿'!$B9="","",'生徒名簿'!$B9)</f>
        <v/>
      </c>
      <c r="C12" s="29" t="str">
        <f>IF('生徒名簿'!$D9="","",'生徒名簿'!$D9)</f>
        <v/>
      </c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18" t="str">
        <f t="shared" si="3"/>
        <v/>
      </c>
      <c r="AJ12" s="18" t="str">
        <f t="shared" si="4"/>
        <v/>
      </c>
      <c r="AK12" s="18" t="str">
        <f t="shared" si="5"/>
        <v/>
      </c>
      <c r="AL12" s="18" t="str">
        <f t="shared" si="6"/>
        <v/>
      </c>
    </row>
    <row r="13">
      <c r="A13" s="34" t="str">
        <f>IF('生徒名簿'!$B10="","",'生徒名簿'!$A10)</f>
        <v/>
      </c>
      <c r="B13" s="29" t="str">
        <f>IF('生徒名簿'!$B10="","",'生徒名簿'!$B10)</f>
        <v/>
      </c>
      <c r="C13" s="29" t="str">
        <f>IF('生徒名簿'!$D10="","",'生徒名簿'!$D10)</f>
        <v/>
      </c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18" t="str">
        <f t="shared" si="3"/>
        <v/>
      </c>
      <c r="AJ13" s="18" t="str">
        <f t="shared" si="4"/>
        <v/>
      </c>
      <c r="AK13" s="18" t="str">
        <f t="shared" si="5"/>
        <v/>
      </c>
      <c r="AL13" s="18" t="str">
        <f t="shared" si="6"/>
        <v/>
      </c>
    </row>
    <row r="14">
      <c r="A14" s="34" t="str">
        <f>IF('生徒名簿'!$B11="","",'生徒名簿'!$A11)</f>
        <v/>
      </c>
      <c r="B14" s="29" t="str">
        <f>IF('生徒名簿'!$B11="","",'生徒名簿'!$B11)</f>
        <v/>
      </c>
      <c r="C14" s="29" t="str">
        <f>IF('生徒名簿'!$D11="","",'生徒名簿'!$D11)</f>
        <v/>
      </c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18" t="str">
        <f t="shared" si="3"/>
        <v/>
      </c>
      <c r="AJ14" s="18" t="str">
        <f t="shared" si="4"/>
        <v/>
      </c>
      <c r="AK14" s="18" t="str">
        <f t="shared" si="5"/>
        <v/>
      </c>
      <c r="AL14" s="18" t="str">
        <f t="shared" si="6"/>
        <v/>
      </c>
    </row>
    <row r="15">
      <c r="A15" s="34" t="str">
        <f>IF('生徒名簿'!$B12="","",'生徒名簿'!$A12)</f>
        <v/>
      </c>
      <c r="B15" s="29" t="str">
        <f>IF('生徒名簿'!$B12="","",'生徒名簿'!$B12)</f>
        <v/>
      </c>
      <c r="C15" s="29" t="str">
        <f>IF('生徒名簿'!$D12="","",'生徒名簿'!$D12)</f>
        <v/>
      </c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18" t="str">
        <f t="shared" si="3"/>
        <v/>
      </c>
      <c r="AJ15" s="18" t="str">
        <f t="shared" si="4"/>
        <v/>
      </c>
      <c r="AK15" s="18" t="str">
        <f t="shared" si="5"/>
        <v/>
      </c>
      <c r="AL15" s="18" t="str">
        <f t="shared" si="6"/>
        <v/>
      </c>
    </row>
    <row r="16">
      <c r="A16" s="34" t="str">
        <f>IF('生徒名簿'!$B13="","",'生徒名簿'!$A13)</f>
        <v/>
      </c>
      <c r="B16" s="29" t="str">
        <f>IF('生徒名簿'!$B13="","",'生徒名簿'!$B13)</f>
        <v/>
      </c>
      <c r="C16" s="29" t="str">
        <f>IF('生徒名簿'!$D13="","",'生徒名簿'!$D13)</f>
        <v/>
      </c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18" t="str">
        <f t="shared" si="3"/>
        <v/>
      </c>
      <c r="AJ16" s="18" t="str">
        <f t="shared" si="4"/>
        <v/>
      </c>
      <c r="AK16" s="18" t="str">
        <f t="shared" si="5"/>
        <v/>
      </c>
      <c r="AL16" s="18" t="str">
        <f t="shared" si="6"/>
        <v/>
      </c>
    </row>
    <row r="17">
      <c r="A17" s="34" t="str">
        <f>IF('生徒名簿'!$B14="","",'生徒名簿'!$A14)</f>
        <v/>
      </c>
      <c r="B17" s="29" t="str">
        <f>IF('生徒名簿'!$B14="","",'生徒名簿'!$B14)</f>
        <v/>
      </c>
      <c r="C17" s="29" t="str">
        <f>IF('生徒名簿'!$D14="","",'生徒名簿'!$D14)</f>
        <v/>
      </c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18" t="str">
        <f t="shared" si="3"/>
        <v/>
      </c>
      <c r="AJ17" s="18" t="str">
        <f t="shared" si="4"/>
        <v/>
      </c>
      <c r="AK17" s="18" t="str">
        <f t="shared" si="5"/>
        <v/>
      </c>
      <c r="AL17" s="18" t="str">
        <f t="shared" si="6"/>
        <v/>
      </c>
    </row>
    <row r="18">
      <c r="A18" s="34" t="str">
        <f>IF('生徒名簿'!$B15="","",'生徒名簿'!$A15)</f>
        <v/>
      </c>
      <c r="B18" s="29" t="str">
        <f>IF('生徒名簿'!$B15="","",'生徒名簿'!$B15)</f>
        <v/>
      </c>
      <c r="C18" s="29" t="str">
        <f>IF('生徒名簿'!$D15="","",'生徒名簿'!$D15)</f>
        <v/>
      </c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18" t="str">
        <f t="shared" si="3"/>
        <v/>
      </c>
      <c r="AJ18" s="18" t="str">
        <f t="shared" si="4"/>
        <v/>
      </c>
      <c r="AK18" s="18" t="str">
        <f t="shared" si="5"/>
        <v/>
      </c>
      <c r="AL18" s="18" t="str">
        <f t="shared" si="6"/>
        <v/>
      </c>
    </row>
    <row r="19">
      <c r="A19" s="34" t="str">
        <f>IF('生徒名簿'!$B16="","",'生徒名簿'!$A16)</f>
        <v/>
      </c>
      <c r="B19" s="29" t="str">
        <f>IF('生徒名簿'!$B16="","",'生徒名簿'!$B16)</f>
        <v/>
      </c>
      <c r="C19" s="29" t="str">
        <f>IF('生徒名簿'!$D16="","",'生徒名簿'!$D16)</f>
        <v/>
      </c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18" t="str">
        <f t="shared" si="3"/>
        <v/>
      </c>
      <c r="AJ19" s="18" t="str">
        <f t="shared" si="4"/>
        <v/>
      </c>
      <c r="AK19" s="18" t="str">
        <f t="shared" si="5"/>
        <v/>
      </c>
      <c r="AL19" s="18" t="str">
        <f t="shared" si="6"/>
        <v/>
      </c>
    </row>
    <row r="20">
      <c r="A20" s="34" t="str">
        <f>IF('生徒名簿'!$B17="","",'生徒名簿'!$A17)</f>
        <v/>
      </c>
      <c r="B20" s="29" t="str">
        <f>IF('生徒名簿'!$B17="","",'生徒名簿'!$B17)</f>
        <v/>
      </c>
      <c r="C20" s="29" t="str">
        <f>IF('生徒名簿'!$D17="","",'生徒名簿'!$D17)</f>
        <v/>
      </c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18" t="str">
        <f t="shared" si="3"/>
        <v/>
      </c>
      <c r="AJ20" s="18" t="str">
        <f t="shared" si="4"/>
        <v/>
      </c>
      <c r="AK20" s="18" t="str">
        <f t="shared" si="5"/>
        <v/>
      </c>
      <c r="AL20" s="18" t="str">
        <f t="shared" si="6"/>
        <v/>
      </c>
    </row>
    <row r="21" ht="15.75" customHeight="1">
      <c r="A21" s="34" t="str">
        <f>IF('生徒名簿'!$B18="","",'生徒名簿'!$A18)</f>
        <v/>
      </c>
      <c r="B21" s="29" t="str">
        <f>IF('生徒名簿'!$B18="","",'生徒名簿'!$B18)</f>
        <v/>
      </c>
      <c r="C21" s="29" t="str">
        <f>IF('生徒名簿'!$D18="","",'生徒名簿'!$D18)</f>
        <v/>
      </c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18" t="str">
        <f t="shared" si="3"/>
        <v/>
      </c>
      <c r="AJ21" s="18" t="str">
        <f t="shared" si="4"/>
        <v/>
      </c>
      <c r="AK21" s="18" t="str">
        <f t="shared" si="5"/>
        <v/>
      </c>
      <c r="AL21" s="18" t="str">
        <f t="shared" si="6"/>
        <v/>
      </c>
    </row>
    <row r="22" ht="15.75" customHeight="1">
      <c r="A22" s="34" t="str">
        <f>IF('生徒名簿'!$B19="","",'生徒名簿'!$A19)</f>
        <v/>
      </c>
      <c r="B22" s="29" t="str">
        <f>IF('生徒名簿'!$B19="","",'生徒名簿'!$B19)</f>
        <v/>
      </c>
      <c r="C22" s="29" t="str">
        <f>IF('生徒名簿'!$D19="","",'生徒名簿'!$D19)</f>
        <v/>
      </c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18" t="str">
        <f t="shared" si="3"/>
        <v/>
      </c>
      <c r="AJ22" s="18" t="str">
        <f t="shared" si="4"/>
        <v/>
      </c>
      <c r="AK22" s="18" t="str">
        <f t="shared" si="5"/>
        <v/>
      </c>
      <c r="AL22" s="18" t="str">
        <f t="shared" si="6"/>
        <v/>
      </c>
    </row>
    <row r="23" ht="15.75" customHeight="1">
      <c r="A23" s="34" t="str">
        <f>IF('生徒名簿'!$B20="","",'生徒名簿'!$A20)</f>
        <v/>
      </c>
      <c r="B23" s="29" t="str">
        <f>IF('生徒名簿'!$B20="","",'生徒名簿'!$B20)</f>
        <v/>
      </c>
      <c r="C23" s="29" t="str">
        <f>IF('生徒名簿'!$D20="","",'生徒名簿'!$D20)</f>
        <v/>
      </c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18" t="str">
        <f t="shared" si="3"/>
        <v/>
      </c>
      <c r="AJ23" s="18" t="str">
        <f t="shared" si="4"/>
        <v/>
      </c>
      <c r="AK23" s="18" t="str">
        <f t="shared" si="5"/>
        <v/>
      </c>
      <c r="AL23" s="18" t="str">
        <f t="shared" si="6"/>
        <v/>
      </c>
    </row>
    <row r="24" ht="15.75" customHeight="1">
      <c r="A24" s="34" t="str">
        <f>IF('生徒名簿'!$B21="","",'生徒名簿'!$A21)</f>
        <v/>
      </c>
      <c r="B24" s="29" t="str">
        <f>IF('生徒名簿'!$B21="","",'生徒名簿'!$B21)</f>
        <v/>
      </c>
      <c r="C24" s="29" t="str">
        <f>IF('生徒名簿'!$D21="","",'生徒名簿'!$D21)</f>
        <v/>
      </c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18" t="str">
        <f t="shared" si="3"/>
        <v/>
      </c>
      <c r="AJ24" s="18" t="str">
        <f t="shared" si="4"/>
        <v/>
      </c>
      <c r="AK24" s="18" t="str">
        <f t="shared" si="5"/>
        <v/>
      </c>
      <c r="AL24" s="18" t="str">
        <f t="shared" si="6"/>
        <v/>
      </c>
    </row>
    <row r="25" ht="15.75" customHeight="1">
      <c r="A25" s="34" t="str">
        <f>IF('生徒名簿'!$B22="","",'生徒名簿'!$A22)</f>
        <v/>
      </c>
      <c r="B25" s="29" t="str">
        <f>IF('生徒名簿'!$B22="","",'生徒名簿'!$B22)</f>
        <v/>
      </c>
      <c r="C25" s="29" t="str">
        <f>IF('生徒名簿'!$D22="","",'生徒名簿'!$D22)</f>
        <v/>
      </c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18" t="str">
        <f t="shared" si="3"/>
        <v/>
      </c>
      <c r="AJ25" s="18" t="str">
        <f t="shared" si="4"/>
        <v/>
      </c>
      <c r="AK25" s="18" t="str">
        <f t="shared" si="5"/>
        <v/>
      </c>
      <c r="AL25" s="18" t="str">
        <f t="shared" si="6"/>
        <v/>
      </c>
    </row>
    <row r="26" ht="15.75" customHeight="1">
      <c r="A26" s="34" t="str">
        <f>IF('生徒名簿'!$B23="","",'生徒名簿'!$A23)</f>
        <v/>
      </c>
      <c r="B26" s="29" t="str">
        <f>IF('生徒名簿'!$B23="","",'生徒名簿'!$B23)</f>
        <v/>
      </c>
      <c r="C26" s="29" t="str">
        <f>IF('生徒名簿'!$D23="","",'生徒名簿'!$D23)</f>
        <v/>
      </c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18" t="str">
        <f t="shared" si="3"/>
        <v/>
      </c>
      <c r="AJ26" s="18" t="str">
        <f t="shared" si="4"/>
        <v/>
      </c>
      <c r="AK26" s="18" t="str">
        <f t="shared" si="5"/>
        <v/>
      </c>
      <c r="AL26" s="18" t="str">
        <f t="shared" si="6"/>
        <v/>
      </c>
    </row>
    <row r="27" ht="15.75" customHeight="1">
      <c r="A27" s="34" t="str">
        <f>IF('生徒名簿'!$B24="","",'生徒名簿'!$A24)</f>
        <v/>
      </c>
      <c r="B27" s="29" t="str">
        <f>IF('生徒名簿'!$B24="","",'生徒名簿'!$B24)</f>
        <v/>
      </c>
      <c r="C27" s="29" t="str">
        <f>IF('生徒名簿'!$D24="","",'生徒名簿'!$D24)</f>
        <v/>
      </c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18" t="str">
        <f t="shared" si="3"/>
        <v/>
      </c>
      <c r="AJ27" s="18" t="str">
        <f t="shared" si="4"/>
        <v/>
      </c>
      <c r="AK27" s="18" t="str">
        <f t="shared" si="5"/>
        <v/>
      </c>
      <c r="AL27" s="18" t="str">
        <f t="shared" si="6"/>
        <v/>
      </c>
    </row>
    <row r="28" ht="15.75" customHeight="1">
      <c r="A28" s="34" t="str">
        <f>IF('生徒名簿'!$B25="","",'生徒名簿'!$A25)</f>
        <v/>
      </c>
      <c r="B28" s="29" t="str">
        <f>IF('生徒名簿'!$B25="","",'生徒名簿'!$B25)</f>
        <v/>
      </c>
      <c r="C28" s="29" t="str">
        <f>IF('生徒名簿'!$D25="","",'生徒名簿'!$D25)</f>
        <v/>
      </c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18" t="str">
        <f t="shared" si="3"/>
        <v/>
      </c>
      <c r="AJ28" s="18" t="str">
        <f t="shared" si="4"/>
        <v/>
      </c>
      <c r="AK28" s="18" t="str">
        <f t="shared" si="5"/>
        <v/>
      </c>
      <c r="AL28" s="18" t="str">
        <f t="shared" si="6"/>
        <v/>
      </c>
    </row>
    <row r="29" ht="15.75" customHeight="1">
      <c r="A29" s="34" t="str">
        <f>IF('生徒名簿'!$B26="","",'生徒名簿'!$A26)</f>
        <v/>
      </c>
      <c r="B29" s="29" t="str">
        <f>IF('生徒名簿'!$B26="","",'生徒名簿'!$B26)</f>
        <v/>
      </c>
      <c r="C29" s="29" t="str">
        <f>IF('生徒名簿'!$D26="","",'生徒名簿'!$D26)</f>
        <v/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18" t="str">
        <f t="shared" si="3"/>
        <v/>
      </c>
      <c r="AJ29" s="18" t="str">
        <f t="shared" si="4"/>
        <v/>
      </c>
      <c r="AK29" s="18" t="str">
        <f t="shared" si="5"/>
        <v/>
      </c>
      <c r="AL29" s="18" t="str">
        <f t="shared" si="6"/>
        <v/>
      </c>
    </row>
    <row r="30" ht="15.75" customHeight="1">
      <c r="A30" s="34" t="str">
        <f>IF('生徒名簿'!$B27="","",'生徒名簿'!$A27)</f>
        <v/>
      </c>
      <c r="B30" s="29" t="str">
        <f>IF('生徒名簿'!$B27="","",'生徒名簿'!$B27)</f>
        <v/>
      </c>
      <c r="C30" s="29" t="str">
        <f>IF('生徒名簿'!$D27="","",'生徒名簿'!$D27)</f>
        <v/>
      </c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18" t="str">
        <f t="shared" si="3"/>
        <v/>
      </c>
      <c r="AJ30" s="18" t="str">
        <f t="shared" si="4"/>
        <v/>
      </c>
      <c r="AK30" s="18" t="str">
        <f t="shared" si="5"/>
        <v/>
      </c>
      <c r="AL30" s="18" t="str">
        <f t="shared" si="6"/>
        <v/>
      </c>
    </row>
    <row r="31" ht="15.75" customHeight="1">
      <c r="A31" s="34" t="str">
        <f>IF('生徒名簿'!$B28="","",'生徒名簿'!$A28)</f>
        <v/>
      </c>
      <c r="B31" s="29" t="str">
        <f>IF('生徒名簿'!$B28="","",'生徒名簿'!$B28)</f>
        <v/>
      </c>
      <c r="C31" s="29" t="str">
        <f>IF('生徒名簿'!$D28="","",'生徒名簿'!$D28)</f>
        <v/>
      </c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18" t="str">
        <f t="shared" si="3"/>
        <v/>
      </c>
      <c r="AJ31" s="18" t="str">
        <f t="shared" si="4"/>
        <v/>
      </c>
      <c r="AK31" s="18" t="str">
        <f t="shared" si="5"/>
        <v/>
      </c>
      <c r="AL31" s="18" t="str">
        <f t="shared" si="6"/>
        <v/>
      </c>
    </row>
    <row r="32" ht="15.75" customHeight="1">
      <c r="A32" s="34" t="str">
        <f>IF('生徒名簿'!$B29="","",'生徒名簿'!$A29)</f>
        <v/>
      </c>
      <c r="B32" s="29" t="str">
        <f>IF('生徒名簿'!$B29="","",'生徒名簿'!$B29)</f>
        <v/>
      </c>
      <c r="C32" s="29" t="str">
        <f>IF('生徒名簿'!$D29="","",'生徒名簿'!$D29)</f>
        <v/>
      </c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18" t="str">
        <f t="shared" si="3"/>
        <v/>
      </c>
      <c r="AJ32" s="18" t="str">
        <f t="shared" si="4"/>
        <v/>
      </c>
      <c r="AK32" s="18" t="str">
        <f t="shared" si="5"/>
        <v/>
      </c>
      <c r="AL32" s="18" t="str">
        <f t="shared" si="6"/>
        <v/>
      </c>
    </row>
    <row r="33" ht="15.75" customHeight="1">
      <c r="A33" s="34" t="str">
        <f>IF('生徒名簿'!$B30="","",'生徒名簿'!$A30)</f>
        <v/>
      </c>
      <c r="B33" s="29" t="str">
        <f>IF('生徒名簿'!$B30="","",'生徒名簿'!$B30)</f>
        <v/>
      </c>
      <c r="C33" s="29" t="str">
        <f>IF('生徒名簿'!$D30="","",'生徒名簿'!$D30)</f>
        <v/>
      </c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18" t="str">
        <f t="shared" si="3"/>
        <v/>
      </c>
      <c r="AJ33" s="18" t="str">
        <f t="shared" si="4"/>
        <v/>
      </c>
      <c r="AK33" s="18" t="str">
        <f t="shared" si="5"/>
        <v/>
      </c>
      <c r="AL33" s="18" t="str">
        <f t="shared" si="6"/>
        <v/>
      </c>
    </row>
    <row r="34" ht="15.75" customHeight="1">
      <c r="A34" s="34" t="str">
        <f>IF('生徒名簿'!$B31="","",'生徒名簿'!$A31)</f>
        <v/>
      </c>
      <c r="B34" s="29" t="str">
        <f>IF('生徒名簿'!$B31="","",'生徒名簿'!$B31)</f>
        <v/>
      </c>
      <c r="C34" s="29" t="str">
        <f>IF('生徒名簿'!$D31="","",'生徒名簿'!$D31)</f>
        <v/>
      </c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18" t="str">
        <f t="shared" si="3"/>
        <v/>
      </c>
      <c r="AJ34" s="18" t="str">
        <f t="shared" si="4"/>
        <v/>
      </c>
      <c r="AK34" s="18" t="str">
        <f t="shared" si="5"/>
        <v/>
      </c>
      <c r="AL34" s="18" t="str">
        <f t="shared" si="6"/>
        <v/>
      </c>
    </row>
    <row r="35" ht="15.75" customHeight="1">
      <c r="A35" s="34" t="str">
        <f>IF('生徒名簿'!$B32="","",'生徒名簿'!$A32)</f>
        <v/>
      </c>
      <c r="B35" s="29" t="str">
        <f>IF('生徒名簿'!$B32="","",'生徒名簿'!$B32)</f>
        <v/>
      </c>
      <c r="C35" s="29" t="str">
        <f>IF('生徒名簿'!$D32="","",'生徒名簿'!$D32)</f>
        <v/>
      </c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18" t="str">
        <f t="shared" si="3"/>
        <v/>
      </c>
      <c r="AJ35" s="18" t="str">
        <f t="shared" si="4"/>
        <v/>
      </c>
      <c r="AK35" s="18" t="str">
        <f t="shared" si="5"/>
        <v/>
      </c>
      <c r="AL35" s="18" t="str">
        <f t="shared" si="6"/>
        <v/>
      </c>
    </row>
    <row r="36" ht="15.75" customHeight="1">
      <c r="A36" s="34" t="str">
        <f>IF('生徒名簿'!$B33="","",'生徒名簿'!$A33)</f>
        <v/>
      </c>
      <c r="B36" s="29" t="str">
        <f>IF('生徒名簿'!$B33="","",'生徒名簿'!$B33)</f>
        <v/>
      </c>
      <c r="C36" s="29" t="str">
        <f>IF('生徒名簿'!$D33="","",'生徒名簿'!$D33)</f>
        <v/>
      </c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18" t="str">
        <f t="shared" si="3"/>
        <v/>
      </c>
      <c r="AJ36" s="18" t="str">
        <f t="shared" si="4"/>
        <v/>
      </c>
      <c r="AK36" s="18" t="str">
        <f t="shared" si="5"/>
        <v/>
      </c>
      <c r="AL36" s="18" t="str">
        <f t="shared" si="6"/>
        <v/>
      </c>
    </row>
    <row r="37" ht="15.75" customHeight="1">
      <c r="A37" s="34" t="str">
        <f>IF('生徒名簿'!$B34="","",'生徒名簿'!$A34)</f>
        <v/>
      </c>
      <c r="B37" s="29" t="str">
        <f>IF('生徒名簿'!$B34="","",'生徒名簿'!$B34)</f>
        <v/>
      </c>
      <c r="C37" s="29" t="str">
        <f>IF('生徒名簿'!$D34="","",'生徒名簿'!$D34)</f>
        <v/>
      </c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18" t="str">
        <f t="shared" si="3"/>
        <v/>
      </c>
      <c r="AJ37" s="18" t="str">
        <f t="shared" si="4"/>
        <v/>
      </c>
      <c r="AK37" s="18" t="str">
        <f t="shared" si="5"/>
        <v/>
      </c>
      <c r="AL37" s="18" t="str">
        <f t="shared" si="6"/>
        <v/>
      </c>
    </row>
    <row r="38" ht="15.75" customHeight="1">
      <c r="A38" s="34" t="str">
        <f>IF('生徒名簿'!$B35="","",'生徒名簿'!$A35)</f>
        <v/>
      </c>
      <c r="B38" s="29" t="str">
        <f>IF('生徒名簿'!$B35="","",'生徒名簿'!$B35)</f>
        <v/>
      </c>
      <c r="C38" s="29" t="str">
        <f>IF('生徒名簿'!$D35="","",'生徒名簿'!$D35)</f>
        <v/>
      </c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18" t="str">
        <f t="shared" si="3"/>
        <v/>
      </c>
      <c r="AJ38" s="18" t="str">
        <f t="shared" si="4"/>
        <v/>
      </c>
      <c r="AK38" s="18" t="str">
        <f t="shared" si="5"/>
        <v/>
      </c>
      <c r="AL38" s="18" t="str">
        <f t="shared" si="6"/>
        <v/>
      </c>
    </row>
    <row r="39" ht="15.75" customHeight="1">
      <c r="A39" s="34" t="str">
        <f>IF('生徒名簿'!$B36="","",'生徒名簿'!$A36)</f>
        <v/>
      </c>
      <c r="B39" s="29" t="str">
        <f>IF('生徒名簿'!$B36="","",'生徒名簿'!$B36)</f>
        <v/>
      </c>
      <c r="C39" s="29" t="str">
        <f>IF('生徒名簿'!$D36="","",'生徒名簿'!$D36)</f>
        <v/>
      </c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18" t="str">
        <f t="shared" si="3"/>
        <v/>
      </c>
      <c r="AJ39" s="18" t="str">
        <f t="shared" si="4"/>
        <v/>
      </c>
      <c r="AK39" s="18" t="str">
        <f t="shared" si="5"/>
        <v/>
      </c>
      <c r="AL39" s="18" t="str">
        <f t="shared" si="6"/>
        <v/>
      </c>
    </row>
    <row r="40" ht="15.75" customHeight="1">
      <c r="A40" s="34" t="str">
        <f>IF('生徒名簿'!$B37="","",'生徒名簿'!$A37)</f>
        <v/>
      </c>
      <c r="B40" s="29" t="str">
        <f>IF('生徒名簿'!$B37="","",'生徒名簿'!$B37)</f>
        <v/>
      </c>
      <c r="C40" s="29" t="str">
        <f>IF('生徒名簿'!$D37="","",'生徒名簿'!$D37)</f>
        <v/>
      </c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18" t="str">
        <f t="shared" si="3"/>
        <v/>
      </c>
      <c r="AJ40" s="18" t="str">
        <f t="shared" si="4"/>
        <v/>
      </c>
      <c r="AK40" s="18" t="str">
        <f t="shared" si="5"/>
        <v/>
      </c>
      <c r="AL40" s="18" t="str">
        <f t="shared" si="6"/>
        <v/>
      </c>
    </row>
    <row r="41" ht="15.75" customHeight="1">
      <c r="A41" s="34" t="str">
        <f>IF('生徒名簿'!$B38="","",'生徒名簿'!$A38)</f>
        <v/>
      </c>
      <c r="B41" s="29" t="str">
        <f>IF('生徒名簿'!$B38="","",'生徒名簿'!$B38)</f>
        <v/>
      </c>
      <c r="C41" s="29" t="str">
        <f>IF('生徒名簿'!$D38="","",'生徒名簿'!$D38)</f>
        <v/>
      </c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18" t="str">
        <f t="shared" si="3"/>
        <v/>
      </c>
      <c r="AJ41" s="18" t="str">
        <f t="shared" si="4"/>
        <v/>
      </c>
      <c r="AK41" s="18" t="str">
        <f t="shared" si="5"/>
        <v/>
      </c>
      <c r="AL41" s="18" t="str">
        <f t="shared" si="6"/>
        <v/>
      </c>
    </row>
    <row r="42" ht="15.75" customHeight="1">
      <c r="A42" s="34" t="str">
        <f>IF('生徒名簿'!$B39="","",'生徒名簿'!$A39)</f>
        <v/>
      </c>
      <c r="B42" s="29" t="str">
        <f>IF('生徒名簿'!$B39="","",'生徒名簿'!$B39)</f>
        <v/>
      </c>
      <c r="C42" s="29" t="str">
        <f>IF('生徒名簿'!$D39="","",'生徒名簿'!$D39)</f>
        <v/>
      </c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18" t="str">
        <f t="shared" si="3"/>
        <v/>
      </c>
      <c r="AJ42" s="18" t="str">
        <f t="shared" si="4"/>
        <v/>
      </c>
      <c r="AK42" s="18" t="str">
        <f t="shared" si="5"/>
        <v/>
      </c>
      <c r="AL42" s="18" t="str">
        <f t="shared" si="6"/>
        <v/>
      </c>
    </row>
    <row r="43" ht="15.75" customHeight="1">
      <c r="A43" s="34" t="str">
        <f>IF('生徒名簿'!$B40="","",'生徒名簿'!$A40)</f>
        <v/>
      </c>
      <c r="B43" s="29" t="str">
        <f>IF('生徒名簿'!$B40="","",'生徒名簿'!$B40)</f>
        <v/>
      </c>
      <c r="C43" s="29" t="str">
        <f>IF('生徒名簿'!$D40="","",'生徒名簿'!$D40)</f>
        <v/>
      </c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18" t="str">
        <f t="shared" si="3"/>
        <v/>
      </c>
      <c r="AJ43" s="18" t="str">
        <f t="shared" si="4"/>
        <v/>
      </c>
      <c r="AK43" s="18" t="str">
        <f t="shared" si="5"/>
        <v/>
      </c>
      <c r="AL43" s="18" t="str">
        <f t="shared" si="6"/>
        <v/>
      </c>
    </row>
    <row r="44" ht="15.75" customHeight="1">
      <c r="A44" s="34" t="str">
        <f>IF('生徒名簿'!$B41="","",'生徒名簿'!$A41)</f>
        <v/>
      </c>
      <c r="B44" s="29" t="str">
        <f>IF('生徒名簿'!$B41="","",'生徒名簿'!$B41)</f>
        <v/>
      </c>
      <c r="C44" s="29" t="str">
        <f>IF('生徒名簿'!$D41="","",'生徒名簿'!$D41)</f>
        <v/>
      </c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18" t="str">
        <f t="shared" si="3"/>
        <v/>
      </c>
      <c r="AJ44" s="18" t="str">
        <f t="shared" si="4"/>
        <v/>
      </c>
      <c r="AK44" s="18" t="str">
        <f t="shared" si="5"/>
        <v/>
      </c>
      <c r="AL44" s="18" t="str">
        <f t="shared" si="6"/>
        <v/>
      </c>
    </row>
    <row r="45" ht="15.75" customHeight="1">
      <c r="A45" s="34" t="str">
        <f>IF('生徒名簿'!$B42="","",'生徒名簿'!$A42)</f>
        <v/>
      </c>
      <c r="B45" s="29" t="str">
        <f>IF('生徒名簿'!$B42="","",'生徒名簿'!$B42)</f>
        <v/>
      </c>
      <c r="C45" s="29" t="str">
        <f>IF('生徒名簿'!$D42="","",'生徒名簿'!$D42)</f>
        <v/>
      </c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18" t="str">
        <f t="shared" si="3"/>
        <v/>
      </c>
      <c r="AJ45" s="18" t="str">
        <f t="shared" si="4"/>
        <v/>
      </c>
      <c r="AK45" s="18" t="str">
        <f t="shared" si="5"/>
        <v/>
      </c>
      <c r="AL45" s="18" t="str">
        <f t="shared" si="6"/>
        <v/>
      </c>
    </row>
    <row r="46" ht="15.75" customHeight="1">
      <c r="A46" s="34" t="str">
        <f>IF('生徒名簿'!$B43="","",'生徒名簿'!$A43)</f>
        <v/>
      </c>
      <c r="B46" s="29" t="str">
        <f>IF('生徒名簿'!$B43="","",'生徒名簿'!$B43)</f>
        <v/>
      </c>
      <c r="C46" s="29" t="str">
        <f>IF('生徒名簿'!$D43="","",'生徒名簿'!$D43)</f>
        <v/>
      </c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18" t="str">
        <f t="shared" si="3"/>
        <v/>
      </c>
      <c r="AJ46" s="18" t="str">
        <f t="shared" si="4"/>
        <v/>
      </c>
      <c r="AK46" s="18" t="str">
        <f t="shared" si="5"/>
        <v/>
      </c>
      <c r="AL46" s="18" t="str">
        <f t="shared" si="6"/>
        <v/>
      </c>
    </row>
    <row r="47" ht="15.75" customHeight="1">
      <c r="A47" s="34" t="str">
        <f>IF('生徒名簿'!$B44="","",'生徒名簿'!$A44)</f>
        <v/>
      </c>
      <c r="B47" s="29" t="str">
        <f>IF('生徒名簿'!$B44="","",'生徒名簿'!$B44)</f>
        <v/>
      </c>
      <c r="C47" s="29" t="str">
        <f>IF('生徒名簿'!$D44="","",'生徒名簿'!$D44)</f>
        <v/>
      </c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18" t="str">
        <f t="shared" si="3"/>
        <v/>
      </c>
      <c r="AJ47" s="18" t="str">
        <f t="shared" si="4"/>
        <v/>
      </c>
      <c r="AK47" s="18" t="str">
        <f t="shared" si="5"/>
        <v/>
      </c>
      <c r="AL47" s="18" t="str">
        <f t="shared" si="6"/>
        <v/>
      </c>
    </row>
    <row r="48" ht="15.75" customHeight="1">
      <c r="A48" s="34" t="str">
        <f>IF('生徒名簿'!$B45="","",'生徒名簿'!$A45)</f>
        <v/>
      </c>
      <c r="B48" s="29" t="str">
        <f>IF('生徒名簿'!$B45="","",'生徒名簿'!$B45)</f>
        <v/>
      </c>
      <c r="C48" s="29" t="str">
        <f>IF('生徒名簿'!$D45="","",'生徒名簿'!$D45)</f>
        <v/>
      </c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18" t="str">
        <f t="shared" si="3"/>
        <v/>
      </c>
      <c r="AJ48" s="18" t="str">
        <f t="shared" si="4"/>
        <v/>
      </c>
      <c r="AK48" s="18" t="str">
        <f t="shared" si="5"/>
        <v/>
      </c>
      <c r="AL48" s="18" t="str">
        <f t="shared" si="6"/>
        <v/>
      </c>
    </row>
    <row r="49" ht="15.75" customHeight="1">
      <c r="A49" s="34" t="str">
        <f>IF('生徒名簿'!$B46="","",'生徒名簿'!$A46)</f>
        <v/>
      </c>
      <c r="B49" s="29" t="str">
        <f>IF('生徒名簿'!$B46="","",'生徒名簿'!$B46)</f>
        <v/>
      </c>
      <c r="C49" s="29" t="str">
        <f>IF('生徒名簿'!$D46="","",'生徒名簿'!$D46)</f>
        <v/>
      </c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18" t="str">
        <f t="shared" si="3"/>
        <v/>
      </c>
      <c r="AJ49" s="18" t="str">
        <f t="shared" si="4"/>
        <v/>
      </c>
      <c r="AK49" s="18" t="str">
        <f t="shared" si="5"/>
        <v/>
      </c>
      <c r="AL49" s="18" t="str">
        <f t="shared" si="6"/>
        <v/>
      </c>
    </row>
    <row r="50" ht="15.75" customHeight="1">
      <c r="A50" s="34" t="str">
        <f>IF('生徒名簿'!$B47="","",'生徒名簿'!$A47)</f>
        <v/>
      </c>
      <c r="B50" s="29" t="str">
        <f>IF('生徒名簿'!$B47="","",'生徒名簿'!$B47)</f>
        <v/>
      </c>
      <c r="C50" s="29" t="str">
        <f>IF('生徒名簿'!$D47="","",'生徒名簿'!$D47)</f>
        <v/>
      </c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18" t="str">
        <f t="shared" si="3"/>
        <v/>
      </c>
      <c r="AJ50" s="18" t="str">
        <f t="shared" si="4"/>
        <v/>
      </c>
      <c r="AK50" s="18" t="str">
        <f t="shared" si="5"/>
        <v/>
      </c>
      <c r="AL50" s="18" t="str">
        <f t="shared" si="6"/>
        <v/>
      </c>
    </row>
    <row r="51" ht="15.75" customHeight="1">
      <c r="A51" s="34" t="str">
        <f>IF('生徒名簿'!$B48="","",'生徒名簿'!$A48)</f>
        <v/>
      </c>
      <c r="B51" s="29" t="str">
        <f>IF('生徒名簿'!$B48="","",'生徒名簿'!$B48)</f>
        <v/>
      </c>
      <c r="C51" s="29" t="str">
        <f>IF('生徒名簿'!$D48="","",'生徒名簿'!$D48)</f>
        <v/>
      </c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18" t="str">
        <f t="shared" si="3"/>
        <v/>
      </c>
      <c r="AJ51" s="18" t="str">
        <f t="shared" si="4"/>
        <v/>
      </c>
      <c r="AK51" s="18" t="str">
        <f t="shared" si="5"/>
        <v/>
      </c>
      <c r="AL51" s="18" t="str">
        <f t="shared" si="6"/>
        <v/>
      </c>
    </row>
    <row r="52" ht="15.75" customHeight="1">
      <c r="A52" s="34" t="str">
        <f>IF('生徒名簿'!$B49="","",'生徒名簿'!$A49)</f>
        <v/>
      </c>
      <c r="B52" s="29" t="str">
        <f>IF('生徒名簿'!$B49="","",'生徒名簿'!$B49)</f>
        <v/>
      </c>
      <c r="C52" s="29" t="str">
        <f>IF('生徒名簿'!$D49="","",'生徒名簿'!$D49)</f>
        <v/>
      </c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18" t="str">
        <f t="shared" si="3"/>
        <v/>
      </c>
      <c r="AJ52" s="18" t="str">
        <f t="shared" si="4"/>
        <v/>
      </c>
      <c r="AK52" s="18" t="str">
        <f t="shared" si="5"/>
        <v/>
      </c>
      <c r="AL52" s="18" t="str">
        <f t="shared" si="6"/>
        <v/>
      </c>
    </row>
    <row r="53" ht="15.75" customHeight="1">
      <c r="A53" s="34" t="str">
        <f>IF('生徒名簿'!$B50="","",'生徒名簿'!$A50)</f>
        <v/>
      </c>
      <c r="B53" s="29" t="str">
        <f>IF('生徒名簿'!$B50="","",'生徒名簿'!$B50)</f>
        <v/>
      </c>
      <c r="C53" s="29" t="str">
        <f>IF('生徒名簿'!$D50="","",'生徒名簿'!$D50)</f>
        <v/>
      </c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18" t="str">
        <f t="shared" si="3"/>
        <v/>
      </c>
      <c r="AJ53" s="18" t="str">
        <f t="shared" si="4"/>
        <v/>
      </c>
      <c r="AK53" s="18" t="str">
        <f t="shared" si="5"/>
        <v/>
      </c>
      <c r="AL53" s="18" t="str">
        <f t="shared" si="6"/>
        <v/>
      </c>
    </row>
    <row r="54" ht="15.75" customHeight="1">
      <c r="A54" s="34" t="str">
        <f>IF('生徒名簿'!$B51="","",'生徒名簿'!$A51)</f>
        <v/>
      </c>
      <c r="B54" s="29" t="str">
        <f>IF('生徒名簿'!$B51="","",'生徒名簿'!$B51)</f>
        <v/>
      </c>
      <c r="C54" s="29" t="str">
        <f>IF('生徒名簿'!$D51="","",'生徒名簿'!$D51)</f>
        <v/>
      </c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18" t="str">
        <f t="shared" si="3"/>
        <v/>
      </c>
      <c r="AJ54" s="18" t="str">
        <f t="shared" si="4"/>
        <v/>
      </c>
      <c r="AK54" s="18" t="str">
        <f t="shared" si="5"/>
        <v/>
      </c>
      <c r="AL54" s="18" t="str">
        <f t="shared" si="6"/>
        <v/>
      </c>
    </row>
    <row r="55" ht="15.75" customHeight="1">
      <c r="A55" s="34" t="str">
        <f>IF('生徒名簿'!$B52="","",'生徒名簿'!$A52)</f>
        <v/>
      </c>
      <c r="B55" s="29" t="str">
        <f>IF('生徒名簿'!$B52="","",'生徒名簿'!$B52)</f>
        <v/>
      </c>
      <c r="C55" s="29" t="str">
        <f>IF('生徒名簿'!$D52="","",'生徒名簿'!$D52)</f>
        <v/>
      </c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18" t="str">
        <f t="shared" si="3"/>
        <v/>
      </c>
      <c r="AJ55" s="18" t="str">
        <f t="shared" si="4"/>
        <v/>
      </c>
      <c r="AK55" s="18" t="str">
        <f t="shared" si="5"/>
        <v/>
      </c>
      <c r="AL55" s="18" t="str">
        <f t="shared" si="6"/>
        <v/>
      </c>
    </row>
    <row r="56" ht="15.75" customHeight="1">
      <c r="A56" s="34" t="str">
        <f>IF('生徒名簿'!$B53="","",'生徒名簿'!$A53)</f>
        <v/>
      </c>
      <c r="B56" s="29" t="str">
        <f>IF('生徒名簿'!$B53="","",'生徒名簿'!$B53)</f>
        <v/>
      </c>
      <c r="C56" s="29" t="str">
        <f>IF('生徒名簿'!$D53="","",'生徒名簿'!$D53)</f>
        <v/>
      </c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18" t="str">
        <f t="shared" si="3"/>
        <v/>
      </c>
      <c r="AJ56" s="18" t="str">
        <f t="shared" si="4"/>
        <v/>
      </c>
      <c r="AK56" s="18" t="str">
        <f t="shared" si="5"/>
        <v/>
      </c>
      <c r="AL56" s="18" t="str">
        <f t="shared" si="6"/>
        <v/>
      </c>
    </row>
    <row r="57" ht="15.75" customHeight="1">
      <c r="A57" s="34" t="str">
        <f>IF('生徒名簿'!$B54="","",'生徒名簿'!$A54)</f>
        <v/>
      </c>
      <c r="B57" s="29" t="str">
        <f>IF('生徒名簿'!$B54="","",'生徒名簿'!$B54)</f>
        <v/>
      </c>
      <c r="C57" s="29" t="str">
        <f>IF('生徒名簿'!$D54="","",'生徒名簿'!$D54)</f>
        <v/>
      </c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18" t="str">
        <f t="shared" si="3"/>
        <v/>
      </c>
      <c r="AJ57" s="18" t="str">
        <f t="shared" si="4"/>
        <v/>
      </c>
      <c r="AK57" s="18" t="str">
        <f t="shared" si="5"/>
        <v/>
      </c>
      <c r="AL57" s="18" t="str">
        <f t="shared" si="6"/>
        <v/>
      </c>
    </row>
    <row r="58" ht="15.75" customHeight="1">
      <c r="A58" s="34" t="str">
        <f>IF('生徒名簿'!$B55="","",'生徒名簿'!$A55)</f>
        <v/>
      </c>
      <c r="B58" s="29" t="str">
        <f>IF('生徒名簿'!$B55="","",'生徒名簿'!$B55)</f>
        <v/>
      </c>
      <c r="C58" s="29" t="str">
        <f>IF('生徒名簿'!$D55="","",'生徒名簿'!$D55)</f>
        <v/>
      </c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18" t="str">
        <f t="shared" si="3"/>
        <v/>
      </c>
      <c r="AJ58" s="18" t="str">
        <f t="shared" si="4"/>
        <v/>
      </c>
      <c r="AK58" s="18" t="str">
        <f t="shared" si="5"/>
        <v/>
      </c>
      <c r="AL58" s="18" t="str">
        <f t="shared" si="6"/>
        <v/>
      </c>
    </row>
    <row r="59" ht="15.75" customHeight="1">
      <c r="A59" s="34" t="str">
        <f>IF('生徒名簿'!$B56="","",'生徒名簿'!$A56)</f>
        <v/>
      </c>
      <c r="B59" s="29" t="str">
        <f>IF('生徒名簿'!$B56="","",'生徒名簿'!$B56)</f>
        <v/>
      </c>
      <c r="C59" s="29" t="str">
        <f>IF('生徒名簿'!$D56="","",'生徒名簿'!$D56)</f>
        <v/>
      </c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18" t="str">
        <f t="shared" si="3"/>
        <v/>
      </c>
      <c r="AJ59" s="18" t="str">
        <f t="shared" si="4"/>
        <v/>
      </c>
      <c r="AK59" s="18" t="str">
        <f t="shared" si="5"/>
        <v/>
      </c>
      <c r="AL59" s="18" t="str">
        <f t="shared" si="6"/>
        <v/>
      </c>
    </row>
    <row r="60" ht="15.75" customHeight="1">
      <c r="A60" s="34" t="str">
        <f>IF('生徒名簿'!$B57="","",'生徒名簿'!$A57)</f>
        <v/>
      </c>
      <c r="B60" s="29" t="str">
        <f>IF('生徒名簿'!$B57="","",'生徒名簿'!$B57)</f>
        <v/>
      </c>
      <c r="C60" s="29" t="str">
        <f>IF('生徒名簿'!$D57="","",'生徒名簿'!$D57)</f>
        <v/>
      </c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18" t="str">
        <f t="shared" si="3"/>
        <v/>
      </c>
      <c r="AJ60" s="18" t="str">
        <f t="shared" si="4"/>
        <v/>
      </c>
      <c r="AK60" s="18" t="str">
        <f t="shared" si="5"/>
        <v/>
      </c>
      <c r="AL60" s="18" t="str">
        <f t="shared" si="6"/>
        <v/>
      </c>
    </row>
    <row r="61" ht="15.75" customHeight="1">
      <c r="A61" s="34" t="str">
        <f>IF('生徒名簿'!$B58="","",'生徒名簿'!$A58)</f>
        <v/>
      </c>
      <c r="B61" s="29" t="str">
        <f>IF('生徒名簿'!$B58="","",'生徒名簿'!$B58)</f>
        <v/>
      </c>
      <c r="C61" s="29" t="str">
        <f>IF('生徒名簿'!$D58="","",'生徒名簿'!$D58)</f>
        <v/>
      </c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18" t="str">
        <f t="shared" si="3"/>
        <v/>
      </c>
      <c r="AJ61" s="18" t="str">
        <f t="shared" si="4"/>
        <v/>
      </c>
      <c r="AK61" s="18" t="str">
        <f t="shared" si="5"/>
        <v/>
      </c>
      <c r="AL61" s="18" t="str">
        <f t="shared" si="6"/>
        <v/>
      </c>
    </row>
    <row r="62" ht="15.75" customHeight="1">
      <c r="A62" s="34" t="str">
        <f>IF('生徒名簿'!$B59="","",'生徒名簿'!$A59)</f>
        <v/>
      </c>
      <c r="B62" s="29" t="str">
        <f>IF('生徒名簿'!$B59="","",'生徒名簿'!$B59)</f>
        <v/>
      </c>
      <c r="C62" s="29" t="str">
        <f>IF('生徒名簿'!$D59="","",'生徒名簿'!$D59)</f>
        <v/>
      </c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18" t="str">
        <f t="shared" si="3"/>
        <v/>
      </c>
      <c r="AJ62" s="18" t="str">
        <f t="shared" si="4"/>
        <v/>
      </c>
      <c r="AK62" s="18" t="str">
        <f t="shared" si="5"/>
        <v/>
      </c>
      <c r="AL62" s="18" t="str">
        <f t="shared" si="6"/>
        <v/>
      </c>
    </row>
    <row r="63" ht="15.75" customHeight="1">
      <c r="A63" s="34" t="str">
        <f>IF('生徒名簿'!$B60="","",'生徒名簿'!$A60)</f>
        <v/>
      </c>
      <c r="B63" s="29" t="str">
        <f>IF('生徒名簿'!$B60="","",'生徒名簿'!$B60)</f>
        <v/>
      </c>
      <c r="C63" s="29" t="str">
        <f>IF('生徒名簿'!$D60="","",'生徒名簿'!$D60)</f>
        <v/>
      </c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18" t="str">
        <f t="shared" si="3"/>
        <v/>
      </c>
      <c r="AJ63" s="18" t="str">
        <f t="shared" si="4"/>
        <v/>
      </c>
      <c r="AK63" s="18" t="str">
        <f t="shared" si="5"/>
        <v/>
      </c>
      <c r="AL63" s="18" t="str">
        <f t="shared" si="6"/>
        <v/>
      </c>
    </row>
    <row r="64" ht="15.75" customHeight="1">
      <c r="A64" s="34" t="str">
        <f>IF('生徒名簿'!$B61="","",'生徒名簿'!$A61)</f>
        <v/>
      </c>
      <c r="B64" s="29" t="str">
        <f>IF('生徒名簿'!$B61="","",'生徒名簿'!$B61)</f>
        <v/>
      </c>
      <c r="C64" s="29" t="str">
        <f>IF('生徒名簿'!$D61="","",'生徒名簿'!$D61)</f>
        <v/>
      </c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18" t="str">
        <f t="shared" si="3"/>
        <v/>
      </c>
      <c r="AJ64" s="18" t="str">
        <f t="shared" si="4"/>
        <v/>
      </c>
      <c r="AK64" s="18" t="str">
        <f t="shared" si="5"/>
        <v/>
      </c>
      <c r="AL64" s="18" t="str">
        <f t="shared" si="6"/>
        <v/>
      </c>
    </row>
    <row r="65" ht="15.75" customHeight="1">
      <c r="A65" s="34" t="str">
        <f>IF('生徒名簿'!$B62="","",'生徒名簿'!$A62)</f>
        <v/>
      </c>
      <c r="B65" s="29" t="str">
        <f>IF('生徒名簿'!$B62="","",'生徒名簿'!$B62)</f>
        <v/>
      </c>
      <c r="C65" s="29" t="str">
        <f>IF('生徒名簿'!$D62="","",'生徒名簿'!$D62)</f>
        <v/>
      </c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18" t="str">
        <f t="shared" si="3"/>
        <v/>
      </c>
      <c r="AJ65" s="18" t="str">
        <f t="shared" si="4"/>
        <v/>
      </c>
      <c r="AK65" s="18" t="str">
        <f t="shared" si="5"/>
        <v/>
      </c>
      <c r="AL65" s="18" t="str">
        <f t="shared" si="6"/>
        <v/>
      </c>
    </row>
    <row r="66" ht="15.75" customHeight="1">
      <c r="A66" s="34" t="str">
        <f>IF('生徒名簿'!$B63="","",'生徒名簿'!$A63)</f>
        <v/>
      </c>
      <c r="B66" s="29" t="str">
        <f>IF('生徒名簿'!$B63="","",'生徒名簿'!$B63)</f>
        <v/>
      </c>
      <c r="C66" s="29" t="str">
        <f>IF('生徒名簿'!$D63="","",'生徒名簿'!$D63)</f>
        <v/>
      </c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18" t="str">
        <f t="shared" si="3"/>
        <v/>
      </c>
      <c r="AJ66" s="18" t="str">
        <f t="shared" si="4"/>
        <v/>
      </c>
      <c r="AK66" s="18" t="str">
        <f t="shared" si="5"/>
        <v/>
      </c>
      <c r="AL66" s="18" t="str">
        <f t="shared" si="6"/>
        <v/>
      </c>
    </row>
    <row r="67" ht="15.75" customHeight="1">
      <c r="A67" s="34" t="str">
        <f>IF('生徒名簿'!$B64="","",'生徒名簿'!$A64)</f>
        <v/>
      </c>
      <c r="B67" s="29" t="str">
        <f>IF('生徒名簿'!$B64="","",'生徒名簿'!$B64)</f>
        <v/>
      </c>
      <c r="C67" s="29" t="str">
        <f>IF('生徒名簿'!$D64="","",'生徒名簿'!$D64)</f>
        <v/>
      </c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18" t="str">
        <f t="shared" si="3"/>
        <v/>
      </c>
      <c r="AJ67" s="18" t="str">
        <f t="shared" si="4"/>
        <v/>
      </c>
      <c r="AK67" s="18" t="str">
        <f t="shared" si="5"/>
        <v/>
      </c>
      <c r="AL67" s="18" t="str">
        <f t="shared" si="6"/>
        <v/>
      </c>
    </row>
    <row r="68" ht="15.75" customHeight="1">
      <c r="A68" s="34" t="str">
        <f>IF('生徒名簿'!$B65="","",'生徒名簿'!$A65)</f>
        <v/>
      </c>
      <c r="B68" s="29" t="str">
        <f>IF('生徒名簿'!$B65="","",'生徒名簿'!$B65)</f>
        <v/>
      </c>
      <c r="C68" s="29" t="str">
        <f>IF('生徒名簿'!$D65="","",'生徒名簿'!$D65)</f>
        <v/>
      </c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18" t="str">
        <f t="shared" si="3"/>
        <v/>
      </c>
      <c r="AJ68" s="18" t="str">
        <f t="shared" si="4"/>
        <v/>
      </c>
      <c r="AK68" s="18" t="str">
        <f t="shared" si="5"/>
        <v/>
      </c>
      <c r="AL68" s="18" t="str">
        <f t="shared" si="6"/>
        <v/>
      </c>
    </row>
    <row r="69" ht="15.75" customHeight="1">
      <c r="A69" s="34" t="str">
        <f>IF('生徒名簿'!$B66="","",'生徒名簿'!$A66)</f>
        <v/>
      </c>
      <c r="B69" s="29" t="str">
        <f>IF('生徒名簿'!$B66="","",'生徒名簿'!$B66)</f>
        <v/>
      </c>
      <c r="C69" s="29" t="str">
        <f>IF('生徒名簿'!$D66="","",'生徒名簿'!$D66)</f>
        <v/>
      </c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18" t="str">
        <f t="shared" si="3"/>
        <v/>
      </c>
      <c r="AJ69" s="18" t="str">
        <f t="shared" si="4"/>
        <v/>
      </c>
      <c r="AK69" s="18" t="str">
        <f t="shared" si="5"/>
        <v/>
      </c>
      <c r="AL69" s="18" t="str">
        <f t="shared" si="6"/>
        <v/>
      </c>
    </row>
    <row r="70" ht="15.75" customHeight="1">
      <c r="A70" s="34" t="str">
        <f>IF('生徒名簿'!$B67="","",'生徒名簿'!$A67)</f>
        <v/>
      </c>
      <c r="B70" s="29" t="str">
        <f>IF('生徒名簿'!$B67="","",'生徒名簿'!$B67)</f>
        <v/>
      </c>
      <c r="C70" s="29" t="str">
        <f>IF('生徒名簿'!$D67="","",'生徒名簿'!$D67)</f>
        <v/>
      </c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18" t="str">
        <f t="shared" si="3"/>
        <v/>
      </c>
      <c r="AJ70" s="18" t="str">
        <f t="shared" si="4"/>
        <v/>
      </c>
      <c r="AK70" s="18" t="str">
        <f t="shared" si="5"/>
        <v/>
      </c>
      <c r="AL70" s="18" t="str">
        <f t="shared" si="6"/>
        <v/>
      </c>
    </row>
    <row r="71" ht="15.75" customHeight="1">
      <c r="A71" s="34" t="str">
        <f>IF('生徒名簿'!$B68="","",'生徒名簿'!$A68)</f>
        <v/>
      </c>
      <c r="B71" s="29" t="str">
        <f>IF('生徒名簿'!$B68="","",'生徒名簿'!$B68)</f>
        <v/>
      </c>
      <c r="C71" s="29" t="str">
        <f>IF('生徒名簿'!$D68="","",'生徒名簿'!$D68)</f>
        <v/>
      </c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18" t="str">
        <f t="shared" si="3"/>
        <v/>
      </c>
      <c r="AJ71" s="18" t="str">
        <f t="shared" si="4"/>
        <v/>
      </c>
      <c r="AK71" s="18" t="str">
        <f t="shared" si="5"/>
        <v/>
      </c>
      <c r="AL71" s="18" t="str">
        <f t="shared" si="6"/>
        <v/>
      </c>
    </row>
    <row r="72" ht="15.75" customHeight="1">
      <c r="A72" s="34" t="str">
        <f>IF('生徒名簿'!$B69="","",'生徒名簿'!$A69)</f>
        <v/>
      </c>
      <c r="B72" s="29" t="str">
        <f>IF('生徒名簿'!$B69="","",'生徒名簿'!$B69)</f>
        <v/>
      </c>
      <c r="C72" s="29" t="str">
        <f>IF('生徒名簿'!$D69="","",'生徒名簿'!$D69)</f>
        <v/>
      </c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18" t="str">
        <f t="shared" si="3"/>
        <v/>
      </c>
      <c r="AJ72" s="18" t="str">
        <f t="shared" si="4"/>
        <v/>
      </c>
      <c r="AK72" s="18" t="str">
        <f t="shared" si="5"/>
        <v/>
      </c>
      <c r="AL72" s="18" t="str">
        <f t="shared" si="6"/>
        <v/>
      </c>
    </row>
    <row r="73" ht="15.75" customHeight="1">
      <c r="A73" s="34" t="str">
        <f>IF('生徒名簿'!$B70="","",'生徒名簿'!$A70)</f>
        <v/>
      </c>
      <c r="B73" s="29" t="str">
        <f>IF('生徒名簿'!$B70="","",'生徒名簿'!$B70)</f>
        <v/>
      </c>
      <c r="C73" s="29" t="str">
        <f>IF('生徒名簿'!$D70="","",'生徒名簿'!$D70)</f>
        <v/>
      </c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18" t="str">
        <f t="shared" si="3"/>
        <v/>
      </c>
      <c r="AJ73" s="18" t="str">
        <f t="shared" si="4"/>
        <v/>
      </c>
      <c r="AK73" s="18" t="str">
        <f t="shared" si="5"/>
        <v/>
      </c>
      <c r="AL73" s="18" t="str">
        <f t="shared" si="6"/>
        <v/>
      </c>
    </row>
    <row r="74" ht="15.75" customHeight="1">
      <c r="A74" s="34" t="str">
        <f>IF('生徒名簿'!$B71="","",'生徒名簿'!$A71)</f>
        <v/>
      </c>
      <c r="B74" s="29" t="str">
        <f>IF('生徒名簿'!$B71="","",'生徒名簿'!$B71)</f>
        <v/>
      </c>
      <c r="C74" s="29" t="str">
        <f>IF('生徒名簿'!$D71="","",'生徒名簿'!$D71)</f>
        <v/>
      </c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18" t="str">
        <f t="shared" si="3"/>
        <v/>
      </c>
      <c r="AJ74" s="18" t="str">
        <f t="shared" si="4"/>
        <v/>
      </c>
      <c r="AK74" s="18" t="str">
        <f t="shared" si="5"/>
        <v/>
      </c>
      <c r="AL74" s="18" t="str">
        <f t="shared" si="6"/>
        <v/>
      </c>
    </row>
    <row r="75" ht="15.75" customHeight="1">
      <c r="A75" s="34" t="str">
        <f>IF('生徒名簿'!$B72="","",'生徒名簿'!$A72)</f>
        <v/>
      </c>
      <c r="B75" s="29" t="str">
        <f>IF('生徒名簿'!$B72="","",'生徒名簿'!$B72)</f>
        <v/>
      </c>
      <c r="C75" s="29" t="str">
        <f>IF('生徒名簿'!$D72="","",'生徒名簿'!$D72)</f>
        <v/>
      </c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18" t="str">
        <f t="shared" si="3"/>
        <v/>
      </c>
      <c r="AJ75" s="18" t="str">
        <f t="shared" si="4"/>
        <v/>
      </c>
      <c r="AK75" s="18" t="str">
        <f t="shared" si="5"/>
        <v/>
      </c>
      <c r="AL75" s="18" t="str">
        <f t="shared" si="6"/>
        <v/>
      </c>
    </row>
    <row r="76" ht="15.75" customHeight="1">
      <c r="A76" s="34" t="str">
        <f>IF('生徒名簿'!$B73="","",'生徒名簿'!$A73)</f>
        <v/>
      </c>
      <c r="B76" s="29" t="str">
        <f>IF('生徒名簿'!$B73="","",'生徒名簿'!$B73)</f>
        <v/>
      </c>
      <c r="C76" s="29" t="str">
        <f>IF('生徒名簿'!$D73="","",'生徒名簿'!$D73)</f>
        <v/>
      </c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18" t="str">
        <f t="shared" si="3"/>
        <v/>
      </c>
      <c r="AJ76" s="18" t="str">
        <f t="shared" si="4"/>
        <v/>
      </c>
      <c r="AK76" s="18" t="str">
        <f t="shared" si="5"/>
        <v/>
      </c>
      <c r="AL76" s="18" t="str">
        <f t="shared" si="6"/>
        <v/>
      </c>
    </row>
    <row r="77" ht="15.75" customHeight="1">
      <c r="A77" s="34" t="str">
        <f>IF('生徒名簿'!$B74="","",'生徒名簿'!$A74)</f>
        <v/>
      </c>
      <c r="B77" s="29" t="str">
        <f>IF('生徒名簿'!$B74="","",'生徒名簿'!$B74)</f>
        <v/>
      </c>
      <c r="C77" s="29" t="str">
        <f>IF('生徒名簿'!$D74="","",'生徒名簿'!$D74)</f>
        <v/>
      </c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18" t="str">
        <f t="shared" si="3"/>
        <v/>
      </c>
      <c r="AJ77" s="18" t="str">
        <f t="shared" si="4"/>
        <v/>
      </c>
      <c r="AK77" s="18" t="str">
        <f t="shared" si="5"/>
        <v/>
      </c>
      <c r="AL77" s="18" t="str">
        <f t="shared" si="6"/>
        <v/>
      </c>
    </row>
    <row r="78" ht="15.75" customHeight="1">
      <c r="A78" s="34" t="str">
        <f>IF('生徒名簿'!$B75="","",'生徒名簿'!$A75)</f>
        <v/>
      </c>
      <c r="B78" s="29" t="str">
        <f>IF('生徒名簿'!$B75="","",'生徒名簿'!$B75)</f>
        <v/>
      </c>
      <c r="C78" s="29" t="str">
        <f>IF('生徒名簿'!$D75="","",'生徒名簿'!$D75)</f>
        <v/>
      </c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18" t="str">
        <f t="shared" si="3"/>
        <v/>
      </c>
      <c r="AJ78" s="18" t="str">
        <f t="shared" si="4"/>
        <v/>
      </c>
      <c r="AK78" s="18" t="str">
        <f t="shared" si="5"/>
        <v/>
      </c>
      <c r="AL78" s="18" t="str">
        <f t="shared" si="6"/>
        <v/>
      </c>
    </row>
    <row r="79" ht="15.75" customHeight="1">
      <c r="A79" s="34" t="str">
        <f>IF('生徒名簿'!$B76="","",'生徒名簿'!$A76)</f>
        <v/>
      </c>
      <c r="B79" s="29" t="str">
        <f>IF('生徒名簿'!$B76="","",'生徒名簿'!$B76)</f>
        <v/>
      </c>
      <c r="C79" s="29" t="str">
        <f>IF('生徒名簿'!$D76="","",'生徒名簿'!$D76)</f>
        <v/>
      </c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18" t="str">
        <f t="shared" si="3"/>
        <v/>
      </c>
      <c r="AJ79" s="18" t="str">
        <f t="shared" si="4"/>
        <v/>
      </c>
      <c r="AK79" s="18" t="str">
        <f t="shared" si="5"/>
        <v/>
      </c>
      <c r="AL79" s="18" t="str">
        <f t="shared" si="6"/>
        <v/>
      </c>
    </row>
    <row r="80" ht="15.75" customHeight="1">
      <c r="A80" s="34" t="str">
        <f>IF('生徒名簿'!$B77="","",'生徒名簿'!$A77)</f>
        <v/>
      </c>
      <c r="B80" s="29" t="str">
        <f>IF('生徒名簿'!$B77="","",'生徒名簿'!$B77)</f>
        <v/>
      </c>
      <c r="C80" s="29" t="str">
        <f>IF('生徒名簿'!$D77="","",'生徒名簿'!$D77)</f>
        <v/>
      </c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18" t="str">
        <f t="shared" si="3"/>
        <v/>
      </c>
      <c r="AJ80" s="18" t="str">
        <f t="shared" si="4"/>
        <v/>
      </c>
      <c r="AK80" s="18" t="str">
        <f t="shared" si="5"/>
        <v/>
      </c>
      <c r="AL80" s="18" t="str">
        <f t="shared" si="6"/>
        <v/>
      </c>
    </row>
    <row r="81" ht="15.75" customHeight="1">
      <c r="A81" s="34" t="str">
        <f>IF('生徒名簿'!$B78="","",'生徒名簿'!$A78)</f>
        <v/>
      </c>
      <c r="B81" s="29" t="str">
        <f>IF('生徒名簿'!$B78="","",'生徒名簿'!$B78)</f>
        <v/>
      </c>
      <c r="C81" s="29" t="str">
        <f>IF('生徒名簿'!$D78="","",'生徒名簿'!$D78)</f>
        <v/>
      </c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18" t="str">
        <f t="shared" si="3"/>
        <v/>
      </c>
      <c r="AJ81" s="18" t="str">
        <f t="shared" si="4"/>
        <v/>
      </c>
      <c r="AK81" s="18" t="str">
        <f t="shared" si="5"/>
        <v/>
      </c>
      <c r="AL81" s="18" t="str">
        <f t="shared" si="6"/>
        <v/>
      </c>
    </row>
    <row r="82" ht="15.75" customHeight="1">
      <c r="A82" s="34" t="str">
        <f>IF('生徒名簿'!$B79="","",'生徒名簿'!$A79)</f>
        <v/>
      </c>
      <c r="B82" s="29" t="str">
        <f>IF('生徒名簿'!$B79="","",'生徒名簿'!$B79)</f>
        <v/>
      </c>
      <c r="C82" s="29" t="str">
        <f>IF('生徒名簿'!$D79="","",'生徒名簿'!$D79)</f>
        <v/>
      </c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18" t="str">
        <f t="shared" si="3"/>
        <v/>
      </c>
      <c r="AJ82" s="18" t="str">
        <f t="shared" si="4"/>
        <v/>
      </c>
      <c r="AK82" s="18" t="str">
        <f t="shared" si="5"/>
        <v/>
      </c>
      <c r="AL82" s="18" t="str">
        <f t="shared" si="6"/>
        <v/>
      </c>
    </row>
    <row r="83" ht="15.75" customHeight="1">
      <c r="A83" s="34" t="str">
        <f>IF('生徒名簿'!$B80="","",'生徒名簿'!$A80)</f>
        <v/>
      </c>
      <c r="B83" s="29" t="str">
        <f>IF('生徒名簿'!$B80="","",'生徒名簿'!$B80)</f>
        <v/>
      </c>
      <c r="C83" s="29" t="str">
        <f>IF('生徒名簿'!$D80="","",'生徒名簿'!$D80)</f>
        <v/>
      </c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18" t="str">
        <f t="shared" si="3"/>
        <v/>
      </c>
      <c r="AJ83" s="18" t="str">
        <f t="shared" si="4"/>
        <v/>
      </c>
      <c r="AK83" s="18" t="str">
        <f t="shared" si="5"/>
        <v/>
      </c>
      <c r="AL83" s="18" t="str">
        <f t="shared" si="6"/>
        <v/>
      </c>
    </row>
    <row r="84" ht="15.75" customHeight="1">
      <c r="A84" s="34" t="str">
        <f>IF('生徒名簿'!$B81="","",'生徒名簿'!$A81)</f>
        <v/>
      </c>
      <c r="B84" s="29" t="str">
        <f>IF('生徒名簿'!$B81="","",'生徒名簿'!$B81)</f>
        <v/>
      </c>
      <c r="C84" s="29" t="str">
        <f>IF('生徒名簿'!$D81="","",'生徒名簿'!$D81)</f>
        <v/>
      </c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18" t="str">
        <f t="shared" si="3"/>
        <v/>
      </c>
      <c r="AJ84" s="18" t="str">
        <f t="shared" si="4"/>
        <v/>
      </c>
      <c r="AK84" s="18" t="str">
        <f t="shared" si="5"/>
        <v/>
      </c>
      <c r="AL84" s="18" t="str">
        <f t="shared" si="6"/>
        <v/>
      </c>
    </row>
    <row r="85" ht="15.75" customHeight="1">
      <c r="A85" s="34" t="str">
        <f>IF('生徒名簿'!$B82="","",'生徒名簿'!$A82)</f>
        <v/>
      </c>
      <c r="B85" s="29" t="str">
        <f>IF('生徒名簿'!$B82="","",'生徒名簿'!$B82)</f>
        <v/>
      </c>
      <c r="C85" s="29" t="str">
        <f>IF('生徒名簿'!$D82="","",'生徒名簿'!$D82)</f>
        <v/>
      </c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18" t="str">
        <f t="shared" si="3"/>
        <v/>
      </c>
      <c r="AJ85" s="18" t="str">
        <f t="shared" si="4"/>
        <v/>
      </c>
      <c r="AK85" s="18" t="str">
        <f t="shared" si="5"/>
        <v/>
      </c>
      <c r="AL85" s="18" t="str">
        <f t="shared" si="6"/>
        <v/>
      </c>
    </row>
    <row r="86" ht="15.75" customHeight="1">
      <c r="A86" s="34" t="str">
        <f>IF('生徒名簿'!$B83="","",'生徒名簿'!$A83)</f>
        <v/>
      </c>
      <c r="B86" s="29" t="str">
        <f>IF('生徒名簿'!$B83="","",'生徒名簿'!$B83)</f>
        <v/>
      </c>
      <c r="C86" s="29" t="str">
        <f>IF('生徒名簿'!$D83="","",'生徒名簿'!$D83)</f>
        <v/>
      </c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18" t="str">
        <f t="shared" si="3"/>
        <v/>
      </c>
      <c r="AJ86" s="18" t="str">
        <f t="shared" si="4"/>
        <v/>
      </c>
      <c r="AK86" s="18" t="str">
        <f t="shared" si="5"/>
        <v/>
      </c>
      <c r="AL86" s="18" t="str">
        <f t="shared" si="6"/>
        <v/>
      </c>
    </row>
    <row r="87" ht="15.75" customHeight="1">
      <c r="A87" s="34" t="str">
        <f>IF('生徒名簿'!$B84="","",'生徒名簿'!$A84)</f>
        <v/>
      </c>
      <c r="B87" s="29" t="str">
        <f>IF('生徒名簿'!$B84="","",'生徒名簿'!$B84)</f>
        <v/>
      </c>
      <c r="C87" s="29" t="str">
        <f>IF('生徒名簿'!$D84="","",'生徒名簿'!$D84)</f>
        <v/>
      </c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18" t="str">
        <f t="shared" si="3"/>
        <v/>
      </c>
      <c r="AJ87" s="18" t="str">
        <f t="shared" si="4"/>
        <v/>
      </c>
      <c r="AK87" s="18" t="str">
        <f t="shared" si="5"/>
        <v/>
      </c>
      <c r="AL87" s="18" t="str">
        <f t="shared" si="6"/>
        <v/>
      </c>
    </row>
    <row r="88" ht="15.75" customHeight="1">
      <c r="A88" s="34" t="str">
        <f>IF('生徒名簿'!$B85="","",'生徒名簿'!$A85)</f>
        <v/>
      </c>
      <c r="B88" s="29" t="str">
        <f>IF('生徒名簿'!$B85="","",'生徒名簿'!$B85)</f>
        <v/>
      </c>
      <c r="C88" s="29" t="str">
        <f>IF('生徒名簿'!$D85="","",'生徒名簿'!$D85)</f>
        <v/>
      </c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18" t="str">
        <f t="shared" si="3"/>
        <v/>
      </c>
      <c r="AJ88" s="18" t="str">
        <f t="shared" si="4"/>
        <v/>
      </c>
      <c r="AK88" s="18" t="str">
        <f t="shared" si="5"/>
        <v/>
      </c>
      <c r="AL88" s="18" t="str">
        <f t="shared" si="6"/>
        <v/>
      </c>
    </row>
    <row r="89" ht="15.75" customHeight="1">
      <c r="A89" s="34" t="str">
        <f>IF('生徒名簿'!$B86="","",'生徒名簿'!$A86)</f>
        <v/>
      </c>
      <c r="B89" s="29" t="str">
        <f>IF('生徒名簿'!$B86="","",'生徒名簿'!$B86)</f>
        <v/>
      </c>
      <c r="C89" s="29" t="str">
        <f>IF('生徒名簿'!$D86="","",'生徒名簿'!$D86)</f>
        <v/>
      </c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18" t="str">
        <f t="shared" si="3"/>
        <v/>
      </c>
      <c r="AJ89" s="18" t="str">
        <f t="shared" si="4"/>
        <v/>
      </c>
      <c r="AK89" s="18" t="str">
        <f t="shared" si="5"/>
        <v/>
      </c>
      <c r="AL89" s="18" t="str">
        <f t="shared" si="6"/>
        <v/>
      </c>
    </row>
    <row r="90" ht="15.75" customHeight="1">
      <c r="A90" s="34" t="str">
        <f>IF('生徒名簿'!$B87="","",'生徒名簿'!$A87)</f>
        <v/>
      </c>
      <c r="B90" s="29" t="str">
        <f>IF('生徒名簿'!$B87="","",'生徒名簿'!$B87)</f>
        <v/>
      </c>
      <c r="C90" s="29" t="str">
        <f>IF('生徒名簿'!$D87="","",'生徒名簿'!$D87)</f>
        <v/>
      </c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18" t="str">
        <f t="shared" si="3"/>
        <v/>
      </c>
      <c r="AJ90" s="18" t="str">
        <f t="shared" si="4"/>
        <v/>
      </c>
      <c r="AK90" s="18" t="str">
        <f t="shared" si="5"/>
        <v/>
      </c>
      <c r="AL90" s="18" t="str">
        <f t="shared" si="6"/>
        <v/>
      </c>
    </row>
    <row r="91" ht="15.75" customHeight="1">
      <c r="A91" s="34" t="str">
        <f>IF('生徒名簿'!$B88="","",'生徒名簿'!$A88)</f>
        <v/>
      </c>
      <c r="B91" s="29" t="str">
        <f>IF('生徒名簿'!$B88="","",'生徒名簿'!$B88)</f>
        <v/>
      </c>
      <c r="C91" s="29" t="str">
        <f>IF('生徒名簿'!$D88="","",'生徒名簿'!$D88)</f>
        <v/>
      </c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18" t="str">
        <f t="shared" si="3"/>
        <v/>
      </c>
      <c r="AJ91" s="18" t="str">
        <f t="shared" si="4"/>
        <v/>
      </c>
      <c r="AK91" s="18" t="str">
        <f t="shared" si="5"/>
        <v/>
      </c>
      <c r="AL91" s="18" t="str">
        <f t="shared" si="6"/>
        <v/>
      </c>
    </row>
    <row r="92" ht="15.75" customHeight="1">
      <c r="A92" s="34" t="str">
        <f>IF('生徒名簿'!$B89="","",'生徒名簿'!$A89)</f>
        <v/>
      </c>
      <c r="B92" s="29" t="str">
        <f>IF('生徒名簿'!$B89="","",'生徒名簿'!$B89)</f>
        <v/>
      </c>
      <c r="C92" s="29" t="str">
        <f>IF('生徒名簿'!$D89="","",'生徒名簿'!$D89)</f>
        <v/>
      </c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18" t="str">
        <f t="shared" si="3"/>
        <v/>
      </c>
      <c r="AJ92" s="18" t="str">
        <f t="shared" si="4"/>
        <v/>
      </c>
      <c r="AK92" s="18" t="str">
        <f t="shared" si="5"/>
        <v/>
      </c>
      <c r="AL92" s="18" t="str">
        <f t="shared" si="6"/>
        <v/>
      </c>
    </row>
    <row r="93" ht="15.75" customHeight="1">
      <c r="A93" s="34" t="str">
        <f>IF('生徒名簿'!$B90="","",'生徒名簿'!$A90)</f>
        <v/>
      </c>
      <c r="B93" s="29" t="str">
        <f>IF('生徒名簿'!$B90="","",'生徒名簿'!$B90)</f>
        <v/>
      </c>
      <c r="C93" s="29" t="str">
        <f>IF('生徒名簿'!$D90="","",'生徒名簿'!$D90)</f>
        <v/>
      </c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18" t="str">
        <f t="shared" si="3"/>
        <v/>
      </c>
      <c r="AJ93" s="18" t="str">
        <f t="shared" si="4"/>
        <v/>
      </c>
      <c r="AK93" s="18" t="str">
        <f t="shared" si="5"/>
        <v/>
      </c>
      <c r="AL93" s="18" t="str">
        <f t="shared" si="6"/>
        <v/>
      </c>
    </row>
    <row r="94" ht="15.75" customHeight="1">
      <c r="A94" s="34" t="str">
        <f>IF('生徒名簿'!$B91="","",'生徒名簿'!$A91)</f>
        <v/>
      </c>
      <c r="B94" s="29" t="str">
        <f>IF('生徒名簿'!$B91="","",'生徒名簿'!$B91)</f>
        <v/>
      </c>
      <c r="C94" s="29" t="str">
        <f>IF('生徒名簿'!$D91="","",'生徒名簿'!$D91)</f>
        <v/>
      </c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18" t="str">
        <f t="shared" si="3"/>
        <v/>
      </c>
      <c r="AJ94" s="18" t="str">
        <f t="shared" si="4"/>
        <v/>
      </c>
      <c r="AK94" s="18" t="str">
        <f t="shared" si="5"/>
        <v/>
      </c>
      <c r="AL94" s="18" t="str">
        <f t="shared" si="6"/>
        <v/>
      </c>
    </row>
    <row r="95" ht="15.75" customHeight="1">
      <c r="A95" s="34" t="str">
        <f>IF('生徒名簿'!$B92="","",'生徒名簿'!$A92)</f>
        <v/>
      </c>
      <c r="B95" s="29" t="str">
        <f>IF('生徒名簿'!$B92="","",'生徒名簿'!$B92)</f>
        <v/>
      </c>
      <c r="C95" s="29" t="str">
        <f>IF('生徒名簿'!$D92="","",'生徒名簿'!$D92)</f>
        <v/>
      </c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18" t="str">
        <f t="shared" si="3"/>
        <v/>
      </c>
      <c r="AJ95" s="18" t="str">
        <f t="shared" si="4"/>
        <v/>
      </c>
      <c r="AK95" s="18" t="str">
        <f t="shared" si="5"/>
        <v/>
      </c>
      <c r="AL95" s="18" t="str">
        <f t="shared" si="6"/>
        <v/>
      </c>
    </row>
    <row r="96" ht="15.75" customHeight="1">
      <c r="A96" s="34" t="str">
        <f>IF('生徒名簿'!$B93="","",'生徒名簿'!$A93)</f>
        <v/>
      </c>
      <c r="B96" s="29" t="str">
        <f>IF('生徒名簿'!$B93="","",'生徒名簿'!$B93)</f>
        <v/>
      </c>
      <c r="C96" s="29" t="str">
        <f>IF('生徒名簿'!$D93="","",'生徒名簿'!$D93)</f>
        <v/>
      </c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18" t="str">
        <f t="shared" si="3"/>
        <v/>
      </c>
      <c r="AJ96" s="18" t="str">
        <f t="shared" si="4"/>
        <v/>
      </c>
      <c r="AK96" s="18" t="str">
        <f t="shared" si="5"/>
        <v/>
      </c>
      <c r="AL96" s="18" t="str">
        <f t="shared" si="6"/>
        <v/>
      </c>
    </row>
    <row r="97" ht="15.75" customHeight="1">
      <c r="A97" s="34" t="str">
        <f>IF('生徒名簿'!$B94="","",'生徒名簿'!$A94)</f>
        <v/>
      </c>
      <c r="B97" s="29" t="str">
        <f>IF('生徒名簿'!$B94="","",'生徒名簿'!$B94)</f>
        <v/>
      </c>
      <c r="C97" s="29" t="str">
        <f>IF('生徒名簿'!$D94="","",'生徒名簿'!$D94)</f>
        <v/>
      </c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18" t="str">
        <f t="shared" si="3"/>
        <v/>
      </c>
      <c r="AJ97" s="18" t="str">
        <f t="shared" si="4"/>
        <v/>
      </c>
      <c r="AK97" s="18" t="str">
        <f t="shared" si="5"/>
        <v/>
      </c>
      <c r="AL97" s="18" t="str">
        <f t="shared" si="6"/>
        <v/>
      </c>
    </row>
    <row r="98" ht="15.75" customHeight="1">
      <c r="A98" s="34" t="str">
        <f>IF('生徒名簿'!$B95="","",'生徒名簿'!$A95)</f>
        <v/>
      </c>
      <c r="B98" s="29" t="str">
        <f>IF('生徒名簿'!$B95="","",'生徒名簿'!$B95)</f>
        <v/>
      </c>
      <c r="C98" s="29" t="str">
        <f>IF('生徒名簿'!$D95="","",'生徒名簿'!$D95)</f>
        <v/>
      </c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18" t="str">
        <f t="shared" si="3"/>
        <v/>
      </c>
      <c r="AJ98" s="18" t="str">
        <f t="shared" si="4"/>
        <v/>
      </c>
      <c r="AK98" s="18" t="str">
        <f t="shared" si="5"/>
        <v/>
      </c>
      <c r="AL98" s="18" t="str">
        <f t="shared" si="6"/>
        <v/>
      </c>
    </row>
    <row r="99" ht="15.75" customHeight="1">
      <c r="A99" s="34" t="str">
        <f>IF('生徒名簿'!$B96="","",'生徒名簿'!$A96)</f>
        <v/>
      </c>
      <c r="B99" s="29" t="str">
        <f>IF('生徒名簿'!$B96="","",'生徒名簿'!$B96)</f>
        <v/>
      </c>
      <c r="C99" s="29" t="str">
        <f>IF('生徒名簿'!$D96="","",'生徒名簿'!$D96)</f>
        <v/>
      </c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18" t="str">
        <f t="shared" si="3"/>
        <v/>
      </c>
      <c r="AJ99" s="18" t="str">
        <f t="shared" si="4"/>
        <v/>
      </c>
      <c r="AK99" s="18" t="str">
        <f t="shared" si="5"/>
        <v/>
      </c>
      <c r="AL99" s="18" t="str">
        <f t="shared" si="6"/>
        <v/>
      </c>
    </row>
    <row r="100" ht="15.75" customHeight="1">
      <c r="A100" s="34" t="str">
        <f>IF('生徒名簿'!$B97="","",'生徒名簿'!$A97)</f>
        <v/>
      </c>
      <c r="B100" s="29" t="str">
        <f>IF('生徒名簿'!$B97="","",'生徒名簿'!$B97)</f>
        <v/>
      </c>
      <c r="C100" s="29" t="str">
        <f>IF('生徒名簿'!$D97="","",'生徒名簿'!$D97)</f>
        <v/>
      </c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18" t="str">
        <f t="shared" si="3"/>
        <v/>
      </c>
      <c r="AJ100" s="18" t="str">
        <f t="shared" si="4"/>
        <v/>
      </c>
      <c r="AK100" s="18" t="str">
        <f t="shared" si="5"/>
        <v/>
      </c>
      <c r="AL100" s="18" t="str">
        <f t="shared" si="6"/>
        <v/>
      </c>
    </row>
    <row r="101" ht="15.75" customHeight="1">
      <c r="A101" s="34" t="str">
        <f>IF('生徒名簿'!$B98="","",'生徒名簿'!$A98)</f>
        <v/>
      </c>
      <c r="B101" s="29" t="str">
        <f>IF('生徒名簿'!$B98="","",'生徒名簿'!$B98)</f>
        <v/>
      </c>
      <c r="C101" s="29" t="str">
        <f>IF('生徒名簿'!$D98="","",'生徒名簿'!$D98)</f>
        <v/>
      </c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18" t="str">
        <f t="shared" si="3"/>
        <v/>
      </c>
      <c r="AJ101" s="18" t="str">
        <f t="shared" si="4"/>
        <v/>
      </c>
      <c r="AK101" s="18" t="str">
        <f t="shared" si="5"/>
        <v/>
      </c>
      <c r="AL101" s="18" t="str">
        <f t="shared" si="6"/>
        <v/>
      </c>
    </row>
    <row r="102" ht="15.75" customHeight="1">
      <c r="A102" s="34" t="str">
        <f>IF('生徒名簿'!$B99="","",'生徒名簿'!$A99)</f>
        <v/>
      </c>
      <c r="B102" s="29" t="str">
        <f>IF('生徒名簿'!$B99="","",'生徒名簿'!$B99)</f>
        <v/>
      </c>
      <c r="C102" s="29" t="str">
        <f>IF('生徒名簿'!$D99="","",'生徒名簿'!$D99)</f>
        <v/>
      </c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18" t="str">
        <f t="shared" si="3"/>
        <v/>
      </c>
      <c r="AJ102" s="18" t="str">
        <f t="shared" si="4"/>
        <v/>
      </c>
      <c r="AK102" s="18" t="str">
        <f t="shared" si="5"/>
        <v/>
      </c>
      <c r="AL102" s="18" t="str">
        <f t="shared" si="6"/>
        <v/>
      </c>
    </row>
    <row r="103" ht="15.75" customHeight="1">
      <c r="A103" s="34" t="str">
        <f>IF('生徒名簿'!$B100="","",'生徒名簿'!$A100)</f>
        <v/>
      </c>
      <c r="B103" s="29" t="str">
        <f>IF('生徒名簿'!$B100="","",'生徒名簿'!$B100)</f>
        <v/>
      </c>
      <c r="C103" s="29" t="str">
        <f>IF('生徒名簿'!$D100="","",'生徒名簿'!$D100)</f>
        <v/>
      </c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18" t="str">
        <f t="shared" si="3"/>
        <v/>
      </c>
      <c r="AJ103" s="18" t="str">
        <f t="shared" si="4"/>
        <v/>
      </c>
      <c r="AK103" s="18" t="str">
        <f t="shared" si="5"/>
        <v/>
      </c>
      <c r="AL103" s="18" t="str">
        <f t="shared" si="6"/>
        <v/>
      </c>
    </row>
    <row r="104" ht="15.75" customHeight="1">
      <c r="A104" s="34" t="str">
        <f>IF('生徒名簿'!$B101="","",'生徒名簿'!$A101)</f>
        <v/>
      </c>
      <c r="B104" s="29" t="str">
        <f>IF('生徒名簿'!$B101="","",'生徒名簿'!$B101)</f>
        <v/>
      </c>
      <c r="C104" s="29" t="str">
        <f>IF('生徒名簿'!$D101="","",'生徒名簿'!$D101)</f>
        <v/>
      </c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18" t="str">
        <f t="shared" si="3"/>
        <v/>
      </c>
      <c r="AJ104" s="18" t="str">
        <f t="shared" si="4"/>
        <v/>
      </c>
      <c r="AK104" s="18" t="str">
        <f t="shared" si="5"/>
        <v/>
      </c>
      <c r="AL104" s="18" t="str">
        <f t="shared" si="6"/>
        <v/>
      </c>
    </row>
    <row r="105" ht="15.75" customHeight="1">
      <c r="A105" s="34" t="str">
        <f>IF('生徒名簿'!$B102="","",'生徒名簿'!$A102)</f>
        <v/>
      </c>
      <c r="B105" s="29" t="str">
        <f>IF('生徒名簿'!$B102="","",'生徒名簿'!$B102)</f>
        <v/>
      </c>
      <c r="C105" s="29" t="str">
        <f>IF('生徒名簿'!$D102="","",'生徒名簿'!$D102)</f>
        <v/>
      </c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18" t="str">
        <f t="shared" si="3"/>
        <v/>
      </c>
      <c r="AJ105" s="18" t="str">
        <f t="shared" si="4"/>
        <v/>
      </c>
      <c r="AK105" s="18" t="str">
        <f t="shared" si="5"/>
        <v/>
      </c>
      <c r="AL105" s="18" t="str">
        <f t="shared" si="6"/>
        <v/>
      </c>
    </row>
    <row r="106" ht="15.75" customHeight="1">
      <c r="A106" s="34" t="str">
        <f>IF('生徒名簿'!$B103="","",'生徒名簿'!$A103)</f>
        <v/>
      </c>
      <c r="B106" s="29" t="str">
        <f>IF('生徒名簿'!$B103="","",'生徒名簿'!$B103)</f>
        <v/>
      </c>
      <c r="C106" s="29" t="str">
        <f>IF('生徒名簿'!$D103="","",'生徒名簿'!$D103)</f>
        <v/>
      </c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18" t="str">
        <f t="shared" si="3"/>
        <v/>
      </c>
      <c r="AJ106" s="18" t="str">
        <f t="shared" si="4"/>
        <v/>
      </c>
      <c r="AK106" s="18" t="str">
        <f t="shared" si="5"/>
        <v/>
      </c>
      <c r="AL106" s="18" t="str">
        <f t="shared" si="6"/>
        <v/>
      </c>
    </row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AL1"/>
    <mergeCell ref="A5:A6"/>
    <mergeCell ref="B5:B6"/>
    <mergeCell ref="C5:C6"/>
    <mergeCell ref="AI5:AI6"/>
    <mergeCell ref="AJ5:AJ6"/>
    <mergeCell ref="AK5:AK6"/>
    <mergeCell ref="AL5:AL6"/>
  </mergeCells>
  <conditionalFormatting sqref="D7:AH106">
    <cfRule type="expression" dxfId="3" priority="1">
      <formula>WEEKDAY(D$5)=1</formula>
    </cfRule>
  </conditionalFormatting>
  <conditionalFormatting sqref="D7:AH106">
    <cfRule type="expression" dxfId="4" priority="2">
      <formula>WEEKDAY(D$5)=7</formula>
    </cfRule>
  </conditionalFormatting>
  <conditionalFormatting sqref="AL7:AL106">
    <cfRule type="cellIs" dxfId="5" priority="3" operator="greaterThan">
      <formula>0</formula>
    </cfRule>
  </conditionalFormatting>
  <dataValidations>
    <dataValidation type="list" allowBlank="1" sqref="D7:AH106">
      <formula1>"○,×,▲,ー"</formula1>
    </dataValidation>
  </dataValidations>
  <printOptions/>
  <pageMargins bottom="1.0" footer="0.0" header="0.0" left="0.75" right="0.75" top="1.0"/>
  <pageSetup fitToHeight="0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xSplit="5.0" ySplit="3.0" topLeftCell="F4" activePane="bottomRight" state="frozen"/>
      <selection activeCell="F1" sqref="F1" pane="topRight"/>
      <selection activeCell="A4" sqref="A4" pane="bottomLeft"/>
      <selection activeCell="F4" sqref="F4" pane="bottomRight"/>
    </sheetView>
  </sheetViews>
  <sheetFormatPr customHeight="1" defaultColWidth="14.43" defaultRowHeight="15.0"/>
  <cols>
    <col customWidth="1" min="1" max="1" width="10.0"/>
    <col customWidth="1" min="2" max="2" width="16.0"/>
    <col customWidth="1" min="3" max="3" width="18.0"/>
    <col customWidth="1" min="4" max="5" width="10.0"/>
    <col customWidth="1" min="6" max="29" width="9.0"/>
    <col customWidth="1" min="30" max="33" width="11.0"/>
  </cols>
  <sheetData>
    <row r="1" ht="24.0" customHeight="1">
      <c r="A1" s="1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3"/>
    </row>
    <row r="2" hidden="1">
      <c r="A2" s="26" t="s">
        <v>73</v>
      </c>
      <c r="F2" s="27">
        <f>DATE('設定'!$B$3,4,1)</f>
        <v>46113</v>
      </c>
      <c r="G2" s="27">
        <f>DATE('設定'!$B$3,5,1)</f>
        <v>46143</v>
      </c>
      <c r="H2" s="27">
        <f>DATE('設定'!$B$3,6,1)</f>
        <v>46174</v>
      </c>
      <c r="I2" s="27">
        <f>DATE('設定'!$B$3,7,1)</f>
        <v>46204</v>
      </c>
      <c r="J2" s="27">
        <f>DATE('設定'!$B$3,8,1)</f>
        <v>46235</v>
      </c>
      <c r="K2" s="27">
        <f>DATE('設定'!$B$3,9,1)</f>
        <v>46266</v>
      </c>
      <c r="L2" s="27">
        <f>DATE('設定'!$B$3,10,1)</f>
        <v>46296</v>
      </c>
      <c r="M2" s="27">
        <f>DATE('設定'!$B$3,11,1)</f>
        <v>46327</v>
      </c>
      <c r="N2" s="27">
        <f>DATE('設定'!$B$3,12,1)</f>
        <v>46357</v>
      </c>
      <c r="O2" s="27">
        <f>DATE('設定'!$B$3+1,1,1)</f>
        <v>46388</v>
      </c>
      <c r="P2" s="27">
        <f>DATE('設定'!$B$3+1,2,1)</f>
        <v>46419</v>
      </c>
      <c r="Q2" s="27">
        <f>DATE('設定'!$B$3+1,3,1)</f>
        <v>46447</v>
      </c>
    </row>
    <row r="3" ht="30.0" customHeight="1">
      <c r="A3" s="9" t="s">
        <v>8</v>
      </c>
      <c r="B3" s="9" t="s">
        <v>11</v>
      </c>
      <c r="C3" s="9" t="s">
        <v>18</v>
      </c>
      <c r="D3" s="9" t="s">
        <v>12</v>
      </c>
      <c r="E3" s="9" t="s">
        <v>34</v>
      </c>
      <c r="F3" s="32" t="s">
        <v>79</v>
      </c>
      <c r="G3" s="32" t="s">
        <v>80</v>
      </c>
      <c r="H3" s="32" t="s">
        <v>81</v>
      </c>
      <c r="I3" s="32" t="s">
        <v>82</v>
      </c>
      <c r="J3" s="32" t="s">
        <v>83</v>
      </c>
      <c r="K3" s="32" t="s">
        <v>84</v>
      </c>
      <c r="L3" s="32" t="s">
        <v>85</v>
      </c>
      <c r="M3" s="32" t="s">
        <v>86</v>
      </c>
      <c r="N3" s="32" t="s">
        <v>87</v>
      </c>
      <c r="O3" s="32" t="s">
        <v>88</v>
      </c>
      <c r="P3" s="32" t="s">
        <v>89</v>
      </c>
      <c r="Q3" s="32" t="s">
        <v>90</v>
      </c>
      <c r="R3" s="32" t="s">
        <v>91</v>
      </c>
      <c r="S3" s="32" t="s">
        <v>92</v>
      </c>
      <c r="T3" s="32" t="s">
        <v>93</v>
      </c>
      <c r="U3" s="32" t="s">
        <v>94</v>
      </c>
      <c r="V3" s="32" t="s">
        <v>95</v>
      </c>
      <c r="W3" s="32" t="s">
        <v>96</v>
      </c>
      <c r="X3" s="32" t="s">
        <v>98</v>
      </c>
      <c r="Y3" s="32" t="s">
        <v>99</v>
      </c>
      <c r="Z3" s="32" t="s">
        <v>100</v>
      </c>
      <c r="AA3" s="32" t="s">
        <v>101</v>
      </c>
      <c r="AB3" s="32" t="s">
        <v>102</v>
      </c>
      <c r="AC3" s="32" t="s">
        <v>103</v>
      </c>
      <c r="AD3" s="9" t="s">
        <v>104</v>
      </c>
      <c r="AE3" s="9" t="s">
        <v>105</v>
      </c>
      <c r="AF3" s="9" t="s">
        <v>106</v>
      </c>
      <c r="AG3" s="9" t="s">
        <v>107</v>
      </c>
    </row>
    <row r="4">
      <c r="A4" s="34" t="str">
        <f>IF('生徒名簿'!$B4="","",'生徒名簿'!$A4)</f>
        <v>001</v>
      </c>
      <c r="B4" s="29" t="str">
        <f>IF('生徒名簿'!$B4="","",'生徒名簿'!$B4)</f>
        <v>山田 花子</v>
      </c>
      <c r="C4" s="29" t="str">
        <f>IF('生徒名簿'!$D4="","",'生徒名簿'!$D4)</f>
        <v>月曜16:00 キッズ</v>
      </c>
      <c r="D4" s="34" t="str">
        <f>IF('生徒名簿'!$B4="","",'生徒名簿'!$H4)</f>
        <v>在籍</v>
      </c>
      <c r="E4" s="25">
        <f>IF('生徒名簿'!$B4="","",'生徒名簿'!$I4)</f>
        <v>6000</v>
      </c>
      <c r="F4" s="36">
        <f t="shared" ref="F4:Q4" si="1">IF($B4="","",IF($D4="在籍",$E4,0))</f>
        <v>6000</v>
      </c>
      <c r="G4" s="36">
        <f t="shared" si="1"/>
        <v>6000</v>
      </c>
      <c r="H4" s="36">
        <f t="shared" si="1"/>
        <v>6000</v>
      </c>
      <c r="I4" s="36">
        <f t="shared" si="1"/>
        <v>6000</v>
      </c>
      <c r="J4" s="36">
        <f t="shared" si="1"/>
        <v>6000</v>
      </c>
      <c r="K4" s="36">
        <f t="shared" si="1"/>
        <v>6000</v>
      </c>
      <c r="L4" s="36">
        <f t="shared" si="1"/>
        <v>6000</v>
      </c>
      <c r="M4" s="36">
        <f t="shared" si="1"/>
        <v>6000</v>
      </c>
      <c r="N4" s="36">
        <f t="shared" si="1"/>
        <v>6000</v>
      </c>
      <c r="O4" s="36">
        <f t="shared" si="1"/>
        <v>6000</v>
      </c>
      <c r="P4" s="36">
        <f t="shared" si="1"/>
        <v>6000</v>
      </c>
      <c r="Q4" s="36">
        <f t="shared" si="1"/>
        <v>6000</v>
      </c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1">
        <f t="shared" ref="AD4:AD103" si="3">IF($B4="","",SUM(F4:Q4))</f>
        <v>72000</v>
      </c>
      <c r="AE4" s="18">
        <f t="shared" ref="AE4:AE103" si="4">IF($B4="","",COUNT(R4:AC4))</f>
        <v>0</v>
      </c>
      <c r="AF4" s="18">
        <f t="shared" ref="AF4:AF103" si="5">IF($B4="","",SUMPRODUCT(($F$2:$Q$2&lt;=TODAY())*(F4:Q4&gt;0)*(R4:AC4="")))</f>
        <v>5</v>
      </c>
      <c r="AG4" s="18" t="str">
        <f t="shared" ref="AG4:AG103" si="6">IF($B4="","",IF(AF4&gt;0,"未入金あり","完了"))</f>
        <v>未入金あり</v>
      </c>
    </row>
    <row r="5">
      <c r="A5" s="34" t="str">
        <f>IF('生徒名簿'!$B5="","",'生徒名簿'!$A5)</f>
        <v/>
      </c>
      <c r="B5" s="29" t="str">
        <f>IF('生徒名簿'!$B5="","",'生徒名簿'!$B5)</f>
        <v/>
      </c>
      <c r="C5" s="29" t="str">
        <f>IF('生徒名簿'!$D5="","",'生徒名簿'!$D5)</f>
        <v/>
      </c>
      <c r="D5" s="34" t="str">
        <f>IF('生徒名簿'!$B5="","",'生徒名簿'!$H5)</f>
        <v/>
      </c>
      <c r="E5" s="25" t="str">
        <f>IF('生徒名簿'!$B5="","",'生徒名簿'!$I5)</f>
        <v/>
      </c>
      <c r="F5" s="36" t="str">
        <f t="shared" ref="F5:Q5" si="2">IF($B5="","",IF($D5="在籍",$E5,0))</f>
        <v/>
      </c>
      <c r="G5" s="36" t="str">
        <f t="shared" si="2"/>
        <v/>
      </c>
      <c r="H5" s="36" t="str">
        <f t="shared" si="2"/>
        <v/>
      </c>
      <c r="I5" s="36" t="str">
        <f t="shared" si="2"/>
        <v/>
      </c>
      <c r="J5" s="36" t="str">
        <f t="shared" si="2"/>
        <v/>
      </c>
      <c r="K5" s="36" t="str">
        <f t="shared" si="2"/>
        <v/>
      </c>
      <c r="L5" s="36" t="str">
        <f t="shared" si="2"/>
        <v/>
      </c>
      <c r="M5" s="36" t="str">
        <f t="shared" si="2"/>
        <v/>
      </c>
      <c r="N5" s="36" t="str">
        <f t="shared" si="2"/>
        <v/>
      </c>
      <c r="O5" s="36" t="str">
        <f t="shared" si="2"/>
        <v/>
      </c>
      <c r="P5" s="36" t="str">
        <f t="shared" si="2"/>
        <v/>
      </c>
      <c r="Q5" s="36" t="str">
        <f t="shared" si="2"/>
        <v/>
      </c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1" t="str">
        <f t="shared" si="3"/>
        <v/>
      </c>
      <c r="AE5" s="18" t="str">
        <f t="shared" si="4"/>
        <v/>
      </c>
      <c r="AF5" s="18" t="str">
        <f t="shared" si="5"/>
        <v/>
      </c>
      <c r="AG5" s="18" t="str">
        <f t="shared" si="6"/>
        <v/>
      </c>
    </row>
    <row r="6">
      <c r="A6" s="34" t="str">
        <f>IF('生徒名簿'!$B6="","",'生徒名簿'!$A6)</f>
        <v/>
      </c>
      <c r="B6" s="29" t="str">
        <f>IF('生徒名簿'!$B6="","",'生徒名簿'!$B6)</f>
        <v/>
      </c>
      <c r="C6" s="29" t="str">
        <f>IF('生徒名簿'!$D6="","",'生徒名簿'!$D6)</f>
        <v/>
      </c>
      <c r="D6" s="34" t="str">
        <f>IF('生徒名簿'!$B6="","",'生徒名簿'!$H6)</f>
        <v/>
      </c>
      <c r="E6" s="25" t="str">
        <f>IF('生徒名簿'!$B6="","",'生徒名簿'!$I6)</f>
        <v/>
      </c>
      <c r="F6" s="36" t="str">
        <f t="shared" ref="F6:Q6" si="7">IF($B6="","",IF($D6="在籍",$E6,0))</f>
        <v/>
      </c>
      <c r="G6" s="36" t="str">
        <f t="shared" si="7"/>
        <v/>
      </c>
      <c r="H6" s="36" t="str">
        <f t="shared" si="7"/>
        <v/>
      </c>
      <c r="I6" s="36" t="str">
        <f t="shared" si="7"/>
        <v/>
      </c>
      <c r="J6" s="36" t="str">
        <f t="shared" si="7"/>
        <v/>
      </c>
      <c r="K6" s="36" t="str">
        <f t="shared" si="7"/>
        <v/>
      </c>
      <c r="L6" s="36" t="str">
        <f t="shared" si="7"/>
        <v/>
      </c>
      <c r="M6" s="36" t="str">
        <f t="shared" si="7"/>
        <v/>
      </c>
      <c r="N6" s="36" t="str">
        <f t="shared" si="7"/>
        <v/>
      </c>
      <c r="O6" s="36" t="str">
        <f t="shared" si="7"/>
        <v/>
      </c>
      <c r="P6" s="36" t="str">
        <f t="shared" si="7"/>
        <v/>
      </c>
      <c r="Q6" s="36" t="str">
        <f t="shared" si="7"/>
        <v/>
      </c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1" t="str">
        <f t="shared" si="3"/>
        <v/>
      </c>
      <c r="AE6" s="18" t="str">
        <f t="shared" si="4"/>
        <v/>
      </c>
      <c r="AF6" s="18" t="str">
        <f t="shared" si="5"/>
        <v/>
      </c>
      <c r="AG6" s="18" t="str">
        <f t="shared" si="6"/>
        <v/>
      </c>
    </row>
    <row r="7">
      <c r="A7" s="34" t="str">
        <f>IF('生徒名簿'!$B7="","",'生徒名簿'!$A7)</f>
        <v/>
      </c>
      <c r="B7" s="29" t="str">
        <f>IF('生徒名簿'!$B7="","",'生徒名簿'!$B7)</f>
        <v/>
      </c>
      <c r="C7" s="29" t="str">
        <f>IF('生徒名簿'!$D7="","",'生徒名簿'!$D7)</f>
        <v/>
      </c>
      <c r="D7" s="34" t="str">
        <f>IF('生徒名簿'!$B7="","",'生徒名簿'!$H7)</f>
        <v/>
      </c>
      <c r="E7" s="25" t="str">
        <f>IF('生徒名簿'!$B7="","",'生徒名簿'!$I7)</f>
        <v/>
      </c>
      <c r="F7" s="36" t="str">
        <f t="shared" ref="F7:Q7" si="8">IF($B7="","",IF($D7="在籍",$E7,0))</f>
        <v/>
      </c>
      <c r="G7" s="36" t="str">
        <f t="shared" si="8"/>
        <v/>
      </c>
      <c r="H7" s="36" t="str">
        <f t="shared" si="8"/>
        <v/>
      </c>
      <c r="I7" s="36" t="str">
        <f t="shared" si="8"/>
        <v/>
      </c>
      <c r="J7" s="36" t="str">
        <f t="shared" si="8"/>
        <v/>
      </c>
      <c r="K7" s="36" t="str">
        <f t="shared" si="8"/>
        <v/>
      </c>
      <c r="L7" s="36" t="str">
        <f t="shared" si="8"/>
        <v/>
      </c>
      <c r="M7" s="36" t="str">
        <f t="shared" si="8"/>
        <v/>
      </c>
      <c r="N7" s="36" t="str">
        <f t="shared" si="8"/>
        <v/>
      </c>
      <c r="O7" s="36" t="str">
        <f t="shared" si="8"/>
        <v/>
      </c>
      <c r="P7" s="36" t="str">
        <f t="shared" si="8"/>
        <v/>
      </c>
      <c r="Q7" s="36" t="str">
        <f t="shared" si="8"/>
        <v/>
      </c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1" t="str">
        <f t="shared" si="3"/>
        <v/>
      </c>
      <c r="AE7" s="18" t="str">
        <f t="shared" si="4"/>
        <v/>
      </c>
      <c r="AF7" s="18" t="str">
        <f t="shared" si="5"/>
        <v/>
      </c>
      <c r="AG7" s="18" t="str">
        <f t="shared" si="6"/>
        <v/>
      </c>
    </row>
    <row r="8">
      <c r="A8" s="34" t="str">
        <f>IF('生徒名簿'!$B8="","",'生徒名簿'!$A8)</f>
        <v/>
      </c>
      <c r="B8" s="29" t="str">
        <f>IF('生徒名簿'!$B8="","",'生徒名簿'!$B8)</f>
        <v/>
      </c>
      <c r="C8" s="29" t="str">
        <f>IF('生徒名簿'!$D8="","",'生徒名簿'!$D8)</f>
        <v/>
      </c>
      <c r="D8" s="34" t="str">
        <f>IF('生徒名簿'!$B8="","",'生徒名簿'!$H8)</f>
        <v/>
      </c>
      <c r="E8" s="25" t="str">
        <f>IF('生徒名簿'!$B8="","",'生徒名簿'!$I8)</f>
        <v/>
      </c>
      <c r="F8" s="36" t="str">
        <f t="shared" ref="F8:Q8" si="9">IF($B8="","",IF($D8="在籍",$E8,0))</f>
        <v/>
      </c>
      <c r="G8" s="36" t="str">
        <f t="shared" si="9"/>
        <v/>
      </c>
      <c r="H8" s="36" t="str">
        <f t="shared" si="9"/>
        <v/>
      </c>
      <c r="I8" s="36" t="str">
        <f t="shared" si="9"/>
        <v/>
      </c>
      <c r="J8" s="36" t="str">
        <f t="shared" si="9"/>
        <v/>
      </c>
      <c r="K8" s="36" t="str">
        <f t="shared" si="9"/>
        <v/>
      </c>
      <c r="L8" s="36" t="str">
        <f t="shared" si="9"/>
        <v/>
      </c>
      <c r="M8" s="36" t="str">
        <f t="shared" si="9"/>
        <v/>
      </c>
      <c r="N8" s="36" t="str">
        <f t="shared" si="9"/>
        <v/>
      </c>
      <c r="O8" s="36" t="str">
        <f t="shared" si="9"/>
        <v/>
      </c>
      <c r="P8" s="36" t="str">
        <f t="shared" si="9"/>
        <v/>
      </c>
      <c r="Q8" s="36" t="str">
        <f t="shared" si="9"/>
        <v/>
      </c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1" t="str">
        <f t="shared" si="3"/>
        <v/>
      </c>
      <c r="AE8" s="18" t="str">
        <f t="shared" si="4"/>
        <v/>
      </c>
      <c r="AF8" s="18" t="str">
        <f t="shared" si="5"/>
        <v/>
      </c>
      <c r="AG8" s="18" t="str">
        <f t="shared" si="6"/>
        <v/>
      </c>
    </row>
    <row r="9">
      <c r="A9" s="34" t="str">
        <f>IF('生徒名簿'!$B9="","",'生徒名簿'!$A9)</f>
        <v/>
      </c>
      <c r="B9" s="29" t="str">
        <f>IF('生徒名簿'!$B9="","",'生徒名簿'!$B9)</f>
        <v/>
      </c>
      <c r="C9" s="29" t="str">
        <f>IF('生徒名簿'!$D9="","",'生徒名簿'!$D9)</f>
        <v/>
      </c>
      <c r="D9" s="34" t="str">
        <f>IF('生徒名簿'!$B9="","",'生徒名簿'!$H9)</f>
        <v/>
      </c>
      <c r="E9" s="25" t="str">
        <f>IF('生徒名簿'!$B9="","",'生徒名簿'!$I9)</f>
        <v/>
      </c>
      <c r="F9" s="36" t="str">
        <f t="shared" ref="F9:Q9" si="10">IF($B9="","",IF($D9="在籍",$E9,0))</f>
        <v/>
      </c>
      <c r="G9" s="36" t="str">
        <f t="shared" si="10"/>
        <v/>
      </c>
      <c r="H9" s="36" t="str">
        <f t="shared" si="10"/>
        <v/>
      </c>
      <c r="I9" s="36" t="str">
        <f t="shared" si="10"/>
        <v/>
      </c>
      <c r="J9" s="36" t="str">
        <f t="shared" si="10"/>
        <v/>
      </c>
      <c r="K9" s="36" t="str">
        <f t="shared" si="10"/>
        <v/>
      </c>
      <c r="L9" s="36" t="str">
        <f t="shared" si="10"/>
        <v/>
      </c>
      <c r="M9" s="36" t="str">
        <f t="shared" si="10"/>
        <v/>
      </c>
      <c r="N9" s="36" t="str">
        <f t="shared" si="10"/>
        <v/>
      </c>
      <c r="O9" s="36" t="str">
        <f t="shared" si="10"/>
        <v/>
      </c>
      <c r="P9" s="36" t="str">
        <f t="shared" si="10"/>
        <v/>
      </c>
      <c r="Q9" s="36" t="str">
        <f t="shared" si="10"/>
        <v/>
      </c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1" t="str">
        <f t="shared" si="3"/>
        <v/>
      </c>
      <c r="AE9" s="18" t="str">
        <f t="shared" si="4"/>
        <v/>
      </c>
      <c r="AF9" s="18" t="str">
        <f t="shared" si="5"/>
        <v/>
      </c>
      <c r="AG9" s="18" t="str">
        <f t="shared" si="6"/>
        <v/>
      </c>
    </row>
    <row r="10">
      <c r="A10" s="34" t="str">
        <f>IF('生徒名簿'!$B10="","",'生徒名簿'!$A10)</f>
        <v/>
      </c>
      <c r="B10" s="29" t="str">
        <f>IF('生徒名簿'!$B10="","",'生徒名簿'!$B10)</f>
        <v/>
      </c>
      <c r="C10" s="29" t="str">
        <f>IF('生徒名簿'!$D10="","",'生徒名簿'!$D10)</f>
        <v/>
      </c>
      <c r="D10" s="34" t="str">
        <f>IF('生徒名簿'!$B10="","",'生徒名簿'!$H10)</f>
        <v/>
      </c>
      <c r="E10" s="25" t="str">
        <f>IF('生徒名簿'!$B10="","",'生徒名簿'!$I10)</f>
        <v/>
      </c>
      <c r="F10" s="36" t="str">
        <f t="shared" ref="F10:Q10" si="11">IF($B10="","",IF($D10="在籍",$E10,0))</f>
        <v/>
      </c>
      <c r="G10" s="36" t="str">
        <f t="shared" si="11"/>
        <v/>
      </c>
      <c r="H10" s="36" t="str">
        <f t="shared" si="11"/>
        <v/>
      </c>
      <c r="I10" s="36" t="str">
        <f t="shared" si="11"/>
        <v/>
      </c>
      <c r="J10" s="36" t="str">
        <f t="shared" si="11"/>
        <v/>
      </c>
      <c r="K10" s="36" t="str">
        <f t="shared" si="11"/>
        <v/>
      </c>
      <c r="L10" s="36" t="str">
        <f t="shared" si="11"/>
        <v/>
      </c>
      <c r="M10" s="36" t="str">
        <f t="shared" si="11"/>
        <v/>
      </c>
      <c r="N10" s="36" t="str">
        <f t="shared" si="11"/>
        <v/>
      </c>
      <c r="O10" s="36" t="str">
        <f t="shared" si="11"/>
        <v/>
      </c>
      <c r="P10" s="36" t="str">
        <f t="shared" si="11"/>
        <v/>
      </c>
      <c r="Q10" s="36" t="str">
        <f t="shared" si="11"/>
        <v/>
      </c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1" t="str">
        <f t="shared" si="3"/>
        <v/>
      </c>
      <c r="AE10" s="18" t="str">
        <f t="shared" si="4"/>
        <v/>
      </c>
      <c r="AF10" s="18" t="str">
        <f t="shared" si="5"/>
        <v/>
      </c>
      <c r="AG10" s="18" t="str">
        <f t="shared" si="6"/>
        <v/>
      </c>
    </row>
    <row r="11">
      <c r="A11" s="34" t="str">
        <f>IF('生徒名簿'!$B11="","",'生徒名簿'!$A11)</f>
        <v/>
      </c>
      <c r="B11" s="29" t="str">
        <f>IF('生徒名簿'!$B11="","",'生徒名簿'!$B11)</f>
        <v/>
      </c>
      <c r="C11" s="29" t="str">
        <f>IF('生徒名簿'!$D11="","",'生徒名簿'!$D11)</f>
        <v/>
      </c>
      <c r="D11" s="34" t="str">
        <f>IF('生徒名簿'!$B11="","",'生徒名簿'!$H11)</f>
        <v/>
      </c>
      <c r="E11" s="25" t="str">
        <f>IF('生徒名簿'!$B11="","",'生徒名簿'!$I11)</f>
        <v/>
      </c>
      <c r="F11" s="36" t="str">
        <f t="shared" ref="F11:Q11" si="12">IF($B11="","",IF($D11="在籍",$E11,0))</f>
        <v/>
      </c>
      <c r="G11" s="36" t="str">
        <f t="shared" si="12"/>
        <v/>
      </c>
      <c r="H11" s="36" t="str">
        <f t="shared" si="12"/>
        <v/>
      </c>
      <c r="I11" s="36" t="str">
        <f t="shared" si="12"/>
        <v/>
      </c>
      <c r="J11" s="36" t="str">
        <f t="shared" si="12"/>
        <v/>
      </c>
      <c r="K11" s="36" t="str">
        <f t="shared" si="12"/>
        <v/>
      </c>
      <c r="L11" s="36" t="str">
        <f t="shared" si="12"/>
        <v/>
      </c>
      <c r="M11" s="36" t="str">
        <f t="shared" si="12"/>
        <v/>
      </c>
      <c r="N11" s="36" t="str">
        <f t="shared" si="12"/>
        <v/>
      </c>
      <c r="O11" s="36" t="str">
        <f t="shared" si="12"/>
        <v/>
      </c>
      <c r="P11" s="36" t="str">
        <f t="shared" si="12"/>
        <v/>
      </c>
      <c r="Q11" s="36" t="str">
        <f t="shared" si="12"/>
        <v/>
      </c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1" t="str">
        <f t="shared" si="3"/>
        <v/>
      </c>
      <c r="AE11" s="18" t="str">
        <f t="shared" si="4"/>
        <v/>
      </c>
      <c r="AF11" s="18" t="str">
        <f t="shared" si="5"/>
        <v/>
      </c>
      <c r="AG11" s="18" t="str">
        <f t="shared" si="6"/>
        <v/>
      </c>
    </row>
    <row r="12">
      <c r="A12" s="34" t="str">
        <f>IF('生徒名簿'!$B12="","",'生徒名簿'!$A12)</f>
        <v/>
      </c>
      <c r="B12" s="29" t="str">
        <f>IF('生徒名簿'!$B12="","",'生徒名簿'!$B12)</f>
        <v/>
      </c>
      <c r="C12" s="29" t="str">
        <f>IF('生徒名簿'!$D12="","",'生徒名簿'!$D12)</f>
        <v/>
      </c>
      <c r="D12" s="34" t="str">
        <f>IF('生徒名簿'!$B12="","",'生徒名簿'!$H12)</f>
        <v/>
      </c>
      <c r="E12" s="25" t="str">
        <f>IF('生徒名簿'!$B12="","",'生徒名簿'!$I12)</f>
        <v/>
      </c>
      <c r="F12" s="36" t="str">
        <f t="shared" ref="F12:Q12" si="13">IF($B12="","",IF($D12="在籍",$E12,0))</f>
        <v/>
      </c>
      <c r="G12" s="36" t="str">
        <f t="shared" si="13"/>
        <v/>
      </c>
      <c r="H12" s="36" t="str">
        <f t="shared" si="13"/>
        <v/>
      </c>
      <c r="I12" s="36" t="str">
        <f t="shared" si="13"/>
        <v/>
      </c>
      <c r="J12" s="36" t="str">
        <f t="shared" si="13"/>
        <v/>
      </c>
      <c r="K12" s="36" t="str">
        <f t="shared" si="13"/>
        <v/>
      </c>
      <c r="L12" s="36" t="str">
        <f t="shared" si="13"/>
        <v/>
      </c>
      <c r="M12" s="36" t="str">
        <f t="shared" si="13"/>
        <v/>
      </c>
      <c r="N12" s="36" t="str">
        <f t="shared" si="13"/>
        <v/>
      </c>
      <c r="O12" s="36" t="str">
        <f t="shared" si="13"/>
        <v/>
      </c>
      <c r="P12" s="36" t="str">
        <f t="shared" si="13"/>
        <v/>
      </c>
      <c r="Q12" s="36" t="str">
        <f t="shared" si="13"/>
        <v/>
      </c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1" t="str">
        <f t="shared" si="3"/>
        <v/>
      </c>
      <c r="AE12" s="18" t="str">
        <f t="shared" si="4"/>
        <v/>
      </c>
      <c r="AF12" s="18" t="str">
        <f t="shared" si="5"/>
        <v/>
      </c>
      <c r="AG12" s="18" t="str">
        <f t="shared" si="6"/>
        <v/>
      </c>
    </row>
    <row r="13">
      <c r="A13" s="34" t="str">
        <f>IF('生徒名簿'!$B13="","",'生徒名簿'!$A13)</f>
        <v/>
      </c>
      <c r="B13" s="29" t="str">
        <f>IF('生徒名簿'!$B13="","",'生徒名簿'!$B13)</f>
        <v/>
      </c>
      <c r="C13" s="29" t="str">
        <f>IF('生徒名簿'!$D13="","",'生徒名簿'!$D13)</f>
        <v/>
      </c>
      <c r="D13" s="34" t="str">
        <f>IF('生徒名簿'!$B13="","",'生徒名簿'!$H13)</f>
        <v/>
      </c>
      <c r="E13" s="25" t="str">
        <f>IF('生徒名簿'!$B13="","",'生徒名簿'!$I13)</f>
        <v/>
      </c>
      <c r="F13" s="36" t="str">
        <f t="shared" ref="F13:Q13" si="14">IF($B13="","",IF($D13="在籍",$E13,0))</f>
        <v/>
      </c>
      <c r="G13" s="36" t="str">
        <f t="shared" si="14"/>
        <v/>
      </c>
      <c r="H13" s="36" t="str">
        <f t="shared" si="14"/>
        <v/>
      </c>
      <c r="I13" s="36" t="str">
        <f t="shared" si="14"/>
        <v/>
      </c>
      <c r="J13" s="36" t="str">
        <f t="shared" si="14"/>
        <v/>
      </c>
      <c r="K13" s="36" t="str">
        <f t="shared" si="14"/>
        <v/>
      </c>
      <c r="L13" s="36" t="str">
        <f t="shared" si="14"/>
        <v/>
      </c>
      <c r="M13" s="36" t="str">
        <f t="shared" si="14"/>
        <v/>
      </c>
      <c r="N13" s="36" t="str">
        <f t="shared" si="14"/>
        <v/>
      </c>
      <c r="O13" s="36" t="str">
        <f t="shared" si="14"/>
        <v/>
      </c>
      <c r="P13" s="36" t="str">
        <f t="shared" si="14"/>
        <v/>
      </c>
      <c r="Q13" s="36" t="str">
        <f t="shared" si="14"/>
        <v/>
      </c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1" t="str">
        <f t="shared" si="3"/>
        <v/>
      </c>
      <c r="AE13" s="18" t="str">
        <f t="shared" si="4"/>
        <v/>
      </c>
      <c r="AF13" s="18" t="str">
        <f t="shared" si="5"/>
        <v/>
      </c>
      <c r="AG13" s="18" t="str">
        <f t="shared" si="6"/>
        <v/>
      </c>
    </row>
    <row r="14">
      <c r="A14" s="34" t="str">
        <f>IF('生徒名簿'!$B14="","",'生徒名簿'!$A14)</f>
        <v/>
      </c>
      <c r="B14" s="29" t="str">
        <f>IF('生徒名簿'!$B14="","",'生徒名簿'!$B14)</f>
        <v/>
      </c>
      <c r="C14" s="29" t="str">
        <f>IF('生徒名簿'!$D14="","",'生徒名簿'!$D14)</f>
        <v/>
      </c>
      <c r="D14" s="34" t="str">
        <f>IF('生徒名簿'!$B14="","",'生徒名簿'!$H14)</f>
        <v/>
      </c>
      <c r="E14" s="25" t="str">
        <f>IF('生徒名簿'!$B14="","",'生徒名簿'!$I14)</f>
        <v/>
      </c>
      <c r="F14" s="36" t="str">
        <f t="shared" ref="F14:Q14" si="15">IF($B14="","",IF($D14="在籍",$E14,0))</f>
        <v/>
      </c>
      <c r="G14" s="36" t="str">
        <f t="shared" si="15"/>
        <v/>
      </c>
      <c r="H14" s="36" t="str">
        <f t="shared" si="15"/>
        <v/>
      </c>
      <c r="I14" s="36" t="str">
        <f t="shared" si="15"/>
        <v/>
      </c>
      <c r="J14" s="36" t="str">
        <f t="shared" si="15"/>
        <v/>
      </c>
      <c r="K14" s="36" t="str">
        <f t="shared" si="15"/>
        <v/>
      </c>
      <c r="L14" s="36" t="str">
        <f t="shared" si="15"/>
        <v/>
      </c>
      <c r="M14" s="36" t="str">
        <f t="shared" si="15"/>
        <v/>
      </c>
      <c r="N14" s="36" t="str">
        <f t="shared" si="15"/>
        <v/>
      </c>
      <c r="O14" s="36" t="str">
        <f t="shared" si="15"/>
        <v/>
      </c>
      <c r="P14" s="36" t="str">
        <f t="shared" si="15"/>
        <v/>
      </c>
      <c r="Q14" s="36" t="str">
        <f t="shared" si="15"/>
        <v/>
      </c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1" t="str">
        <f t="shared" si="3"/>
        <v/>
      </c>
      <c r="AE14" s="18" t="str">
        <f t="shared" si="4"/>
        <v/>
      </c>
      <c r="AF14" s="18" t="str">
        <f t="shared" si="5"/>
        <v/>
      </c>
      <c r="AG14" s="18" t="str">
        <f t="shared" si="6"/>
        <v/>
      </c>
    </row>
    <row r="15">
      <c r="A15" s="34" t="str">
        <f>IF('生徒名簿'!$B15="","",'生徒名簿'!$A15)</f>
        <v/>
      </c>
      <c r="B15" s="29" t="str">
        <f>IF('生徒名簿'!$B15="","",'生徒名簿'!$B15)</f>
        <v/>
      </c>
      <c r="C15" s="29" t="str">
        <f>IF('生徒名簿'!$D15="","",'生徒名簿'!$D15)</f>
        <v/>
      </c>
      <c r="D15" s="34" t="str">
        <f>IF('生徒名簿'!$B15="","",'生徒名簿'!$H15)</f>
        <v/>
      </c>
      <c r="E15" s="25" t="str">
        <f>IF('生徒名簿'!$B15="","",'生徒名簿'!$I15)</f>
        <v/>
      </c>
      <c r="F15" s="36" t="str">
        <f t="shared" ref="F15:Q15" si="16">IF($B15="","",IF($D15="在籍",$E15,0))</f>
        <v/>
      </c>
      <c r="G15" s="36" t="str">
        <f t="shared" si="16"/>
        <v/>
      </c>
      <c r="H15" s="36" t="str">
        <f t="shared" si="16"/>
        <v/>
      </c>
      <c r="I15" s="36" t="str">
        <f t="shared" si="16"/>
        <v/>
      </c>
      <c r="J15" s="36" t="str">
        <f t="shared" si="16"/>
        <v/>
      </c>
      <c r="K15" s="36" t="str">
        <f t="shared" si="16"/>
        <v/>
      </c>
      <c r="L15" s="36" t="str">
        <f t="shared" si="16"/>
        <v/>
      </c>
      <c r="M15" s="36" t="str">
        <f t="shared" si="16"/>
        <v/>
      </c>
      <c r="N15" s="36" t="str">
        <f t="shared" si="16"/>
        <v/>
      </c>
      <c r="O15" s="36" t="str">
        <f t="shared" si="16"/>
        <v/>
      </c>
      <c r="P15" s="36" t="str">
        <f t="shared" si="16"/>
        <v/>
      </c>
      <c r="Q15" s="36" t="str">
        <f t="shared" si="16"/>
        <v/>
      </c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1" t="str">
        <f t="shared" si="3"/>
        <v/>
      </c>
      <c r="AE15" s="18" t="str">
        <f t="shared" si="4"/>
        <v/>
      </c>
      <c r="AF15" s="18" t="str">
        <f t="shared" si="5"/>
        <v/>
      </c>
      <c r="AG15" s="18" t="str">
        <f t="shared" si="6"/>
        <v/>
      </c>
    </row>
    <row r="16">
      <c r="A16" s="34" t="str">
        <f>IF('生徒名簿'!$B16="","",'生徒名簿'!$A16)</f>
        <v/>
      </c>
      <c r="B16" s="29" t="str">
        <f>IF('生徒名簿'!$B16="","",'生徒名簿'!$B16)</f>
        <v/>
      </c>
      <c r="C16" s="29" t="str">
        <f>IF('生徒名簿'!$D16="","",'生徒名簿'!$D16)</f>
        <v/>
      </c>
      <c r="D16" s="34" t="str">
        <f>IF('生徒名簿'!$B16="","",'生徒名簿'!$H16)</f>
        <v/>
      </c>
      <c r="E16" s="25" t="str">
        <f>IF('生徒名簿'!$B16="","",'生徒名簿'!$I16)</f>
        <v/>
      </c>
      <c r="F16" s="36" t="str">
        <f t="shared" ref="F16:Q16" si="17">IF($B16="","",IF($D16="在籍",$E16,0))</f>
        <v/>
      </c>
      <c r="G16" s="36" t="str">
        <f t="shared" si="17"/>
        <v/>
      </c>
      <c r="H16" s="36" t="str">
        <f t="shared" si="17"/>
        <v/>
      </c>
      <c r="I16" s="36" t="str">
        <f t="shared" si="17"/>
        <v/>
      </c>
      <c r="J16" s="36" t="str">
        <f t="shared" si="17"/>
        <v/>
      </c>
      <c r="K16" s="36" t="str">
        <f t="shared" si="17"/>
        <v/>
      </c>
      <c r="L16" s="36" t="str">
        <f t="shared" si="17"/>
        <v/>
      </c>
      <c r="M16" s="36" t="str">
        <f t="shared" si="17"/>
        <v/>
      </c>
      <c r="N16" s="36" t="str">
        <f t="shared" si="17"/>
        <v/>
      </c>
      <c r="O16" s="36" t="str">
        <f t="shared" si="17"/>
        <v/>
      </c>
      <c r="P16" s="36" t="str">
        <f t="shared" si="17"/>
        <v/>
      </c>
      <c r="Q16" s="36" t="str">
        <f t="shared" si="17"/>
        <v/>
      </c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1" t="str">
        <f t="shared" si="3"/>
        <v/>
      </c>
      <c r="AE16" s="18" t="str">
        <f t="shared" si="4"/>
        <v/>
      </c>
      <c r="AF16" s="18" t="str">
        <f t="shared" si="5"/>
        <v/>
      </c>
      <c r="AG16" s="18" t="str">
        <f t="shared" si="6"/>
        <v/>
      </c>
    </row>
    <row r="17">
      <c r="A17" s="34" t="str">
        <f>IF('生徒名簿'!$B17="","",'生徒名簿'!$A17)</f>
        <v/>
      </c>
      <c r="B17" s="29" t="str">
        <f>IF('生徒名簿'!$B17="","",'生徒名簿'!$B17)</f>
        <v/>
      </c>
      <c r="C17" s="29" t="str">
        <f>IF('生徒名簿'!$D17="","",'生徒名簿'!$D17)</f>
        <v/>
      </c>
      <c r="D17" s="34" t="str">
        <f>IF('生徒名簿'!$B17="","",'生徒名簿'!$H17)</f>
        <v/>
      </c>
      <c r="E17" s="25" t="str">
        <f>IF('生徒名簿'!$B17="","",'生徒名簿'!$I17)</f>
        <v/>
      </c>
      <c r="F17" s="36" t="str">
        <f t="shared" ref="F17:Q17" si="18">IF($B17="","",IF($D17="在籍",$E17,0))</f>
        <v/>
      </c>
      <c r="G17" s="36" t="str">
        <f t="shared" si="18"/>
        <v/>
      </c>
      <c r="H17" s="36" t="str">
        <f t="shared" si="18"/>
        <v/>
      </c>
      <c r="I17" s="36" t="str">
        <f t="shared" si="18"/>
        <v/>
      </c>
      <c r="J17" s="36" t="str">
        <f t="shared" si="18"/>
        <v/>
      </c>
      <c r="K17" s="36" t="str">
        <f t="shared" si="18"/>
        <v/>
      </c>
      <c r="L17" s="36" t="str">
        <f t="shared" si="18"/>
        <v/>
      </c>
      <c r="M17" s="36" t="str">
        <f t="shared" si="18"/>
        <v/>
      </c>
      <c r="N17" s="36" t="str">
        <f t="shared" si="18"/>
        <v/>
      </c>
      <c r="O17" s="36" t="str">
        <f t="shared" si="18"/>
        <v/>
      </c>
      <c r="P17" s="36" t="str">
        <f t="shared" si="18"/>
        <v/>
      </c>
      <c r="Q17" s="36" t="str">
        <f t="shared" si="18"/>
        <v/>
      </c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1" t="str">
        <f t="shared" si="3"/>
        <v/>
      </c>
      <c r="AE17" s="18" t="str">
        <f t="shared" si="4"/>
        <v/>
      </c>
      <c r="AF17" s="18" t="str">
        <f t="shared" si="5"/>
        <v/>
      </c>
      <c r="AG17" s="18" t="str">
        <f t="shared" si="6"/>
        <v/>
      </c>
    </row>
    <row r="18">
      <c r="A18" s="34" t="str">
        <f>IF('生徒名簿'!$B18="","",'生徒名簿'!$A18)</f>
        <v/>
      </c>
      <c r="B18" s="29" t="str">
        <f>IF('生徒名簿'!$B18="","",'生徒名簿'!$B18)</f>
        <v/>
      </c>
      <c r="C18" s="29" t="str">
        <f>IF('生徒名簿'!$D18="","",'生徒名簿'!$D18)</f>
        <v/>
      </c>
      <c r="D18" s="34" t="str">
        <f>IF('生徒名簿'!$B18="","",'生徒名簿'!$H18)</f>
        <v/>
      </c>
      <c r="E18" s="25" t="str">
        <f>IF('生徒名簿'!$B18="","",'生徒名簿'!$I18)</f>
        <v/>
      </c>
      <c r="F18" s="36" t="str">
        <f t="shared" ref="F18:Q18" si="19">IF($B18="","",IF($D18="在籍",$E18,0))</f>
        <v/>
      </c>
      <c r="G18" s="36" t="str">
        <f t="shared" si="19"/>
        <v/>
      </c>
      <c r="H18" s="36" t="str">
        <f t="shared" si="19"/>
        <v/>
      </c>
      <c r="I18" s="36" t="str">
        <f t="shared" si="19"/>
        <v/>
      </c>
      <c r="J18" s="36" t="str">
        <f t="shared" si="19"/>
        <v/>
      </c>
      <c r="K18" s="36" t="str">
        <f t="shared" si="19"/>
        <v/>
      </c>
      <c r="L18" s="36" t="str">
        <f t="shared" si="19"/>
        <v/>
      </c>
      <c r="M18" s="36" t="str">
        <f t="shared" si="19"/>
        <v/>
      </c>
      <c r="N18" s="36" t="str">
        <f t="shared" si="19"/>
        <v/>
      </c>
      <c r="O18" s="36" t="str">
        <f t="shared" si="19"/>
        <v/>
      </c>
      <c r="P18" s="36" t="str">
        <f t="shared" si="19"/>
        <v/>
      </c>
      <c r="Q18" s="36" t="str">
        <f t="shared" si="19"/>
        <v/>
      </c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1" t="str">
        <f t="shared" si="3"/>
        <v/>
      </c>
      <c r="AE18" s="18" t="str">
        <f t="shared" si="4"/>
        <v/>
      </c>
      <c r="AF18" s="18" t="str">
        <f t="shared" si="5"/>
        <v/>
      </c>
      <c r="AG18" s="18" t="str">
        <f t="shared" si="6"/>
        <v/>
      </c>
    </row>
    <row r="19">
      <c r="A19" s="34" t="str">
        <f>IF('生徒名簿'!$B19="","",'生徒名簿'!$A19)</f>
        <v/>
      </c>
      <c r="B19" s="29" t="str">
        <f>IF('生徒名簿'!$B19="","",'生徒名簿'!$B19)</f>
        <v/>
      </c>
      <c r="C19" s="29" t="str">
        <f>IF('生徒名簿'!$D19="","",'生徒名簿'!$D19)</f>
        <v/>
      </c>
      <c r="D19" s="34" t="str">
        <f>IF('生徒名簿'!$B19="","",'生徒名簿'!$H19)</f>
        <v/>
      </c>
      <c r="E19" s="25" t="str">
        <f>IF('生徒名簿'!$B19="","",'生徒名簿'!$I19)</f>
        <v/>
      </c>
      <c r="F19" s="36" t="str">
        <f t="shared" ref="F19:Q19" si="20">IF($B19="","",IF($D19="在籍",$E19,0))</f>
        <v/>
      </c>
      <c r="G19" s="36" t="str">
        <f t="shared" si="20"/>
        <v/>
      </c>
      <c r="H19" s="36" t="str">
        <f t="shared" si="20"/>
        <v/>
      </c>
      <c r="I19" s="36" t="str">
        <f t="shared" si="20"/>
        <v/>
      </c>
      <c r="J19" s="36" t="str">
        <f t="shared" si="20"/>
        <v/>
      </c>
      <c r="K19" s="36" t="str">
        <f t="shared" si="20"/>
        <v/>
      </c>
      <c r="L19" s="36" t="str">
        <f t="shared" si="20"/>
        <v/>
      </c>
      <c r="M19" s="36" t="str">
        <f t="shared" si="20"/>
        <v/>
      </c>
      <c r="N19" s="36" t="str">
        <f t="shared" si="20"/>
        <v/>
      </c>
      <c r="O19" s="36" t="str">
        <f t="shared" si="20"/>
        <v/>
      </c>
      <c r="P19" s="36" t="str">
        <f t="shared" si="20"/>
        <v/>
      </c>
      <c r="Q19" s="36" t="str">
        <f t="shared" si="20"/>
        <v/>
      </c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1" t="str">
        <f t="shared" si="3"/>
        <v/>
      </c>
      <c r="AE19" s="18" t="str">
        <f t="shared" si="4"/>
        <v/>
      </c>
      <c r="AF19" s="18" t="str">
        <f t="shared" si="5"/>
        <v/>
      </c>
      <c r="AG19" s="18" t="str">
        <f t="shared" si="6"/>
        <v/>
      </c>
    </row>
    <row r="20">
      <c r="A20" s="34" t="str">
        <f>IF('生徒名簿'!$B20="","",'生徒名簿'!$A20)</f>
        <v/>
      </c>
      <c r="B20" s="29" t="str">
        <f>IF('生徒名簿'!$B20="","",'生徒名簿'!$B20)</f>
        <v/>
      </c>
      <c r="C20" s="29" t="str">
        <f>IF('生徒名簿'!$D20="","",'生徒名簿'!$D20)</f>
        <v/>
      </c>
      <c r="D20" s="34" t="str">
        <f>IF('生徒名簿'!$B20="","",'生徒名簿'!$H20)</f>
        <v/>
      </c>
      <c r="E20" s="25" t="str">
        <f>IF('生徒名簿'!$B20="","",'生徒名簿'!$I20)</f>
        <v/>
      </c>
      <c r="F20" s="36" t="str">
        <f t="shared" ref="F20:Q20" si="21">IF($B20="","",IF($D20="在籍",$E20,0))</f>
        <v/>
      </c>
      <c r="G20" s="36" t="str">
        <f t="shared" si="21"/>
        <v/>
      </c>
      <c r="H20" s="36" t="str">
        <f t="shared" si="21"/>
        <v/>
      </c>
      <c r="I20" s="36" t="str">
        <f t="shared" si="21"/>
        <v/>
      </c>
      <c r="J20" s="36" t="str">
        <f t="shared" si="21"/>
        <v/>
      </c>
      <c r="K20" s="36" t="str">
        <f t="shared" si="21"/>
        <v/>
      </c>
      <c r="L20" s="36" t="str">
        <f t="shared" si="21"/>
        <v/>
      </c>
      <c r="M20" s="36" t="str">
        <f t="shared" si="21"/>
        <v/>
      </c>
      <c r="N20" s="36" t="str">
        <f t="shared" si="21"/>
        <v/>
      </c>
      <c r="O20" s="36" t="str">
        <f t="shared" si="21"/>
        <v/>
      </c>
      <c r="P20" s="36" t="str">
        <f t="shared" si="21"/>
        <v/>
      </c>
      <c r="Q20" s="36" t="str">
        <f t="shared" si="21"/>
        <v/>
      </c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1" t="str">
        <f t="shared" si="3"/>
        <v/>
      </c>
      <c r="AE20" s="18" t="str">
        <f t="shared" si="4"/>
        <v/>
      </c>
      <c r="AF20" s="18" t="str">
        <f t="shared" si="5"/>
        <v/>
      </c>
      <c r="AG20" s="18" t="str">
        <f t="shared" si="6"/>
        <v/>
      </c>
    </row>
    <row r="21" ht="15.75" customHeight="1">
      <c r="A21" s="34" t="str">
        <f>IF('生徒名簿'!$B21="","",'生徒名簿'!$A21)</f>
        <v/>
      </c>
      <c r="B21" s="29" t="str">
        <f>IF('生徒名簿'!$B21="","",'生徒名簿'!$B21)</f>
        <v/>
      </c>
      <c r="C21" s="29" t="str">
        <f>IF('生徒名簿'!$D21="","",'生徒名簿'!$D21)</f>
        <v/>
      </c>
      <c r="D21" s="34" t="str">
        <f>IF('生徒名簿'!$B21="","",'生徒名簿'!$H21)</f>
        <v/>
      </c>
      <c r="E21" s="25" t="str">
        <f>IF('生徒名簿'!$B21="","",'生徒名簿'!$I21)</f>
        <v/>
      </c>
      <c r="F21" s="36" t="str">
        <f t="shared" ref="F21:Q21" si="22">IF($B21="","",IF($D21="在籍",$E21,0))</f>
        <v/>
      </c>
      <c r="G21" s="36" t="str">
        <f t="shared" si="22"/>
        <v/>
      </c>
      <c r="H21" s="36" t="str">
        <f t="shared" si="22"/>
        <v/>
      </c>
      <c r="I21" s="36" t="str">
        <f t="shared" si="22"/>
        <v/>
      </c>
      <c r="J21" s="36" t="str">
        <f t="shared" si="22"/>
        <v/>
      </c>
      <c r="K21" s="36" t="str">
        <f t="shared" si="22"/>
        <v/>
      </c>
      <c r="L21" s="36" t="str">
        <f t="shared" si="22"/>
        <v/>
      </c>
      <c r="M21" s="36" t="str">
        <f t="shared" si="22"/>
        <v/>
      </c>
      <c r="N21" s="36" t="str">
        <f t="shared" si="22"/>
        <v/>
      </c>
      <c r="O21" s="36" t="str">
        <f t="shared" si="22"/>
        <v/>
      </c>
      <c r="P21" s="36" t="str">
        <f t="shared" si="22"/>
        <v/>
      </c>
      <c r="Q21" s="36" t="str">
        <f t="shared" si="22"/>
        <v/>
      </c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1" t="str">
        <f t="shared" si="3"/>
        <v/>
      </c>
      <c r="AE21" s="18" t="str">
        <f t="shared" si="4"/>
        <v/>
      </c>
      <c r="AF21" s="18" t="str">
        <f t="shared" si="5"/>
        <v/>
      </c>
      <c r="AG21" s="18" t="str">
        <f t="shared" si="6"/>
        <v/>
      </c>
    </row>
    <row r="22" ht="15.75" customHeight="1">
      <c r="A22" s="34" t="str">
        <f>IF('生徒名簿'!$B22="","",'生徒名簿'!$A22)</f>
        <v/>
      </c>
      <c r="B22" s="29" t="str">
        <f>IF('生徒名簿'!$B22="","",'生徒名簿'!$B22)</f>
        <v/>
      </c>
      <c r="C22" s="29" t="str">
        <f>IF('生徒名簿'!$D22="","",'生徒名簿'!$D22)</f>
        <v/>
      </c>
      <c r="D22" s="34" t="str">
        <f>IF('生徒名簿'!$B22="","",'生徒名簿'!$H22)</f>
        <v/>
      </c>
      <c r="E22" s="25" t="str">
        <f>IF('生徒名簿'!$B22="","",'生徒名簿'!$I22)</f>
        <v/>
      </c>
      <c r="F22" s="36" t="str">
        <f t="shared" ref="F22:Q22" si="23">IF($B22="","",IF($D22="在籍",$E22,0))</f>
        <v/>
      </c>
      <c r="G22" s="36" t="str">
        <f t="shared" si="23"/>
        <v/>
      </c>
      <c r="H22" s="36" t="str">
        <f t="shared" si="23"/>
        <v/>
      </c>
      <c r="I22" s="36" t="str">
        <f t="shared" si="23"/>
        <v/>
      </c>
      <c r="J22" s="36" t="str">
        <f t="shared" si="23"/>
        <v/>
      </c>
      <c r="K22" s="36" t="str">
        <f t="shared" si="23"/>
        <v/>
      </c>
      <c r="L22" s="36" t="str">
        <f t="shared" si="23"/>
        <v/>
      </c>
      <c r="M22" s="36" t="str">
        <f t="shared" si="23"/>
        <v/>
      </c>
      <c r="N22" s="36" t="str">
        <f t="shared" si="23"/>
        <v/>
      </c>
      <c r="O22" s="36" t="str">
        <f t="shared" si="23"/>
        <v/>
      </c>
      <c r="P22" s="36" t="str">
        <f t="shared" si="23"/>
        <v/>
      </c>
      <c r="Q22" s="36" t="str">
        <f t="shared" si="23"/>
        <v/>
      </c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1" t="str">
        <f t="shared" si="3"/>
        <v/>
      </c>
      <c r="AE22" s="18" t="str">
        <f t="shared" si="4"/>
        <v/>
      </c>
      <c r="AF22" s="18" t="str">
        <f t="shared" si="5"/>
        <v/>
      </c>
      <c r="AG22" s="18" t="str">
        <f t="shared" si="6"/>
        <v/>
      </c>
    </row>
    <row r="23" ht="15.75" customHeight="1">
      <c r="A23" s="34" t="str">
        <f>IF('生徒名簿'!$B23="","",'生徒名簿'!$A23)</f>
        <v/>
      </c>
      <c r="B23" s="29" t="str">
        <f>IF('生徒名簿'!$B23="","",'生徒名簿'!$B23)</f>
        <v/>
      </c>
      <c r="C23" s="29" t="str">
        <f>IF('生徒名簿'!$D23="","",'生徒名簿'!$D23)</f>
        <v/>
      </c>
      <c r="D23" s="34" t="str">
        <f>IF('生徒名簿'!$B23="","",'生徒名簿'!$H23)</f>
        <v/>
      </c>
      <c r="E23" s="25" t="str">
        <f>IF('生徒名簿'!$B23="","",'生徒名簿'!$I23)</f>
        <v/>
      </c>
      <c r="F23" s="36" t="str">
        <f t="shared" ref="F23:Q23" si="24">IF($B23="","",IF($D23="在籍",$E23,0))</f>
        <v/>
      </c>
      <c r="G23" s="36" t="str">
        <f t="shared" si="24"/>
        <v/>
      </c>
      <c r="H23" s="36" t="str">
        <f t="shared" si="24"/>
        <v/>
      </c>
      <c r="I23" s="36" t="str">
        <f t="shared" si="24"/>
        <v/>
      </c>
      <c r="J23" s="36" t="str">
        <f t="shared" si="24"/>
        <v/>
      </c>
      <c r="K23" s="36" t="str">
        <f t="shared" si="24"/>
        <v/>
      </c>
      <c r="L23" s="36" t="str">
        <f t="shared" si="24"/>
        <v/>
      </c>
      <c r="M23" s="36" t="str">
        <f t="shared" si="24"/>
        <v/>
      </c>
      <c r="N23" s="36" t="str">
        <f t="shared" si="24"/>
        <v/>
      </c>
      <c r="O23" s="36" t="str">
        <f t="shared" si="24"/>
        <v/>
      </c>
      <c r="P23" s="36" t="str">
        <f t="shared" si="24"/>
        <v/>
      </c>
      <c r="Q23" s="36" t="str">
        <f t="shared" si="24"/>
        <v/>
      </c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1" t="str">
        <f t="shared" si="3"/>
        <v/>
      </c>
      <c r="AE23" s="18" t="str">
        <f t="shared" si="4"/>
        <v/>
      </c>
      <c r="AF23" s="18" t="str">
        <f t="shared" si="5"/>
        <v/>
      </c>
      <c r="AG23" s="18" t="str">
        <f t="shared" si="6"/>
        <v/>
      </c>
    </row>
    <row r="24" ht="15.75" customHeight="1">
      <c r="A24" s="34" t="str">
        <f>IF('生徒名簿'!$B24="","",'生徒名簿'!$A24)</f>
        <v/>
      </c>
      <c r="B24" s="29" t="str">
        <f>IF('生徒名簿'!$B24="","",'生徒名簿'!$B24)</f>
        <v/>
      </c>
      <c r="C24" s="29" t="str">
        <f>IF('生徒名簿'!$D24="","",'生徒名簿'!$D24)</f>
        <v/>
      </c>
      <c r="D24" s="34" t="str">
        <f>IF('生徒名簿'!$B24="","",'生徒名簿'!$H24)</f>
        <v/>
      </c>
      <c r="E24" s="25" t="str">
        <f>IF('生徒名簿'!$B24="","",'生徒名簿'!$I24)</f>
        <v/>
      </c>
      <c r="F24" s="36" t="str">
        <f t="shared" ref="F24:Q24" si="25">IF($B24="","",IF($D24="在籍",$E24,0))</f>
        <v/>
      </c>
      <c r="G24" s="36" t="str">
        <f t="shared" si="25"/>
        <v/>
      </c>
      <c r="H24" s="36" t="str">
        <f t="shared" si="25"/>
        <v/>
      </c>
      <c r="I24" s="36" t="str">
        <f t="shared" si="25"/>
        <v/>
      </c>
      <c r="J24" s="36" t="str">
        <f t="shared" si="25"/>
        <v/>
      </c>
      <c r="K24" s="36" t="str">
        <f t="shared" si="25"/>
        <v/>
      </c>
      <c r="L24" s="36" t="str">
        <f t="shared" si="25"/>
        <v/>
      </c>
      <c r="M24" s="36" t="str">
        <f t="shared" si="25"/>
        <v/>
      </c>
      <c r="N24" s="36" t="str">
        <f t="shared" si="25"/>
        <v/>
      </c>
      <c r="O24" s="36" t="str">
        <f t="shared" si="25"/>
        <v/>
      </c>
      <c r="P24" s="36" t="str">
        <f t="shared" si="25"/>
        <v/>
      </c>
      <c r="Q24" s="36" t="str">
        <f t="shared" si="25"/>
        <v/>
      </c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1" t="str">
        <f t="shared" si="3"/>
        <v/>
      </c>
      <c r="AE24" s="18" t="str">
        <f t="shared" si="4"/>
        <v/>
      </c>
      <c r="AF24" s="18" t="str">
        <f t="shared" si="5"/>
        <v/>
      </c>
      <c r="AG24" s="18" t="str">
        <f t="shared" si="6"/>
        <v/>
      </c>
    </row>
    <row r="25" ht="15.75" customHeight="1">
      <c r="A25" s="34" t="str">
        <f>IF('生徒名簿'!$B25="","",'生徒名簿'!$A25)</f>
        <v/>
      </c>
      <c r="B25" s="29" t="str">
        <f>IF('生徒名簿'!$B25="","",'生徒名簿'!$B25)</f>
        <v/>
      </c>
      <c r="C25" s="29" t="str">
        <f>IF('生徒名簿'!$D25="","",'生徒名簿'!$D25)</f>
        <v/>
      </c>
      <c r="D25" s="34" t="str">
        <f>IF('生徒名簿'!$B25="","",'生徒名簿'!$H25)</f>
        <v/>
      </c>
      <c r="E25" s="25" t="str">
        <f>IF('生徒名簿'!$B25="","",'生徒名簿'!$I25)</f>
        <v/>
      </c>
      <c r="F25" s="36" t="str">
        <f t="shared" ref="F25:Q25" si="26">IF($B25="","",IF($D25="在籍",$E25,0))</f>
        <v/>
      </c>
      <c r="G25" s="36" t="str">
        <f t="shared" si="26"/>
        <v/>
      </c>
      <c r="H25" s="36" t="str">
        <f t="shared" si="26"/>
        <v/>
      </c>
      <c r="I25" s="36" t="str">
        <f t="shared" si="26"/>
        <v/>
      </c>
      <c r="J25" s="36" t="str">
        <f t="shared" si="26"/>
        <v/>
      </c>
      <c r="K25" s="36" t="str">
        <f t="shared" si="26"/>
        <v/>
      </c>
      <c r="L25" s="36" t="str">
        <f t="shared" si="26"/>
        <v/>
      </c>
      <c r="M25" s="36" t="str">
        <f t="shared" si="26"/>
        <v/>
      </c>
      <c r="N25" s="36" t="str">
        <f t="shared" si="26"/>
        <v/>
      </c>
      <c r="O25" s="36" t="str">
        <f t="shared" si="26"/>
        <v/>
      </c>
      <c r="P25" s="36" t="str">
        <f t="shared" si="26"/>
        <v/>
      </c>
      <c r="Q25" s="36" t="str">
        <f t="shared" si="26"/>
        <v/>
      </c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1" t="str">
        <f t="shared" si="3"/>
        <v/>
      </c>
      <c r="AE25" s="18" t="str">
        <f t="shared" si="4"/>
        <v/>
      </c>
      <c r="AF25" s="18" t="str">
        <f t="shared" si="5"/>
        <v/>
      </c>
      <c r="AG25" s="18" t="str">
        <f t="shared" si="6"/>
        <v/>
      </c>
    </row>
    <row r="26" ht="15.75" customHeight="1">
      <c r="A26" s="34" t="str">
        <f>IF('生徒名簿'!$B26="","",'生徒名簿'!$A26)</f>
        <v/>
      </c>
      <c r="B26" s="29" t="str">
        <f>IF('生徒名簿'!$B26="","",'生徒名簿'!$B26)</f>
        <v/>
      </c>
      <c r="C26" s="29" t="str">
        <f>IF('生徒名簿'!$D26="","",'生徒名簿'!$D26)</f>
        <v/>
      </c>
      <c r="D26" s="34" t="str">
        <f>IF('生徒名簿'!$B26="","",'生徒名簿'!$H26)</f>
        <v/>
      </c>
      <c r="E26" s="25" t="str">
        <f>IF('生徒名簿'!$B26="","",'生徒名簿'!$I26)</f>
        <v/>
      </c>
      <c r="F26" s="36" t="str">
        <f t="shared" ref="F26:Q26" si="27">IF($B26="","",IF($D26="在籍",$E26,0))</f>
        <v/>
      </c>
      <c r="G26" s="36" t="str">
        <f t="shared" si="27"/>
        <v/>
      </c>
      <c r="H26" s="36" t="str">
        <f t="shared" si="27"/>
        <v/>
      </c>
      <c r="I26" s="36" t="str">
        <f t="shared" si="27"/>
        <v/>
      </c>
      <c r="J26" s="36" t="str">
        <f t="shared" si="27"/>
        <v/>
      </c>
      <c r="K26" s="36" t="str">
        <f t="shared" si="27"/>
        <v/>
      </c>
      <c r="L26" s="36" t="str">
        <f t="shared" si="27"/>
        <v/>
      </c>
      <c r="M26" s="36" t="str">
        <f t="shared" si="27"/>
        <v/>
      </c>
      <c r="N26" s="36" t="str">
        <f t="shared" si="27"/>
        <v/>
      </c>
      <c r="O26" s="36" t="str">
        <f t="shared" si="27"/>
        <v/>
      </c>
      <c r="P26" s="36" t="str">
        <f t="shared" si="27"/>
        <v/>
      </c>
      <c r="Q26" s="36" t="str">
        <f t="shared" si="27"/>
        <v/>
      </c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1" t="str">
        <f t="shared" si="3"/>
        <v/>
      </c>
      <c r="AE26" s="18" t="str">
        <f t="shared" si="4"/>
        <v/>
      </c>
      <c r="AF26" s="18" t="str">
        <f t="shared" si="5"/>
        <v/>
      </c>
      <c r="AG26" s="18" t="str">
        <f t="shared" si="6"/>
        <v/>
      </c>
    </row>
    <row r="27" ht="15.75" customHeight="1">
      <c r="A27" s="34" t="str">
        <f>IF('生徒名簿'!$B27="","",'生徒名簿'!$A27)</f>
        <v/>
      </c>
      <c r="B27" s="29" t="str">
        <f>IF('生徒名簿'!$B27="","",'生徒名簿'!$B27)</f>
        <v/>
      </c>
      <c r="C27" s="29" t="str">
        <f>IF('生徒名簿'!$D27="","",'生徒名簿'!$D27)</f>
        <v/>
      </c>
      <c r="D27" s="34" t="str">
        <f>IF('生徒名簿'!$B27="","",'生徒名簿'!$H27)</f>
        <v/>
      </c>
      <c r="E27" s="25" t="str">
        <f>IF('生徒名簿'!$B27="","",'生徒名簿'!$I27)</f>
        <v/>
      </c>
      <c r="F27" s="36" t="str">
        <f t="shared" ref="F27:Q27" si="28">IF($B27="","",IF($D27="在籍",$E27,0))</f>
        <v/>
      </c>
      <c r="G27" s="36" t="str">
        <f t="shared" si="28"/>
        <v/>
      </c>
      <c r="H27" s="36" t="str">
        <f t="shared" si="28"/>
        <v/>
      </c>
      <c r="I27" s="36" t="str">
        <f t="shared" si="28"/>
        <v/>
      </c>
      <c r="J27" s="36" t="str">
        <f t="shared" si="28"/>
        <v/>
      </c>
      <c r="K27" s="36" t="str">
        <f t="shared" si="28"/>
        <v/>
      </c>
      <c r="L27" s="36" t="str">
        <f t="shared" si="28"/>
        <v/>
      </c>
      <c r="M27" s="36" t="str">
        <f t="shared" si="28"/>
        <v/>
      </c>
      <c r="N27" s="36" t="str">
        <f t="shared" si="28"/>
        <v/>
      </c>
      <c r="O27" s="36" t="str">
        <f t="shared" si="28"/>
        <v/>
      </c>
      <c r="P27" s="36" t="str">
        <f t="shared" si="28"/>
        <v/>
      </c>
      <c r="Q27" s="36" t="str">
        <f t="shared" si="28"/>
        <v/>
      </c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1" t="str">
        <f t="shared" si="3"/>
        <v/>
      </c>
      <c r="AE27" s="18" t="str">
        <f t="shared" si="4"/>
        <v/>
      </c>
      <c r="AF27" s="18" t="str">
        <f t="shared" si="5"/>
        <v/>
      </c>
      <c r="AG27" s="18" t="str">
        <f t="shared" si="6"/>
        <v/>
      </c>
    </row>
    <row r="28" ht="15.75" customHeight="1">
      <c r="A28" s="34" t="str">
        <f>IF('生徒名簿'!$B28="","",'生徒名簿'!$A28)</f>
        <v/>
      </c>
      <c r="B28" s="29" t="str">
        <f>IF('生徒名簿'!$B28="","",'生徒名簿'!$B28)</f>
        <v/>
      </c>
      <c r="C28" s="29" t="str">
        <f>IF('生徒名簿'!$D28="","",'生徒名簿'!$D28)</f>
        <v/>
      </c>
      <c r="D28" s="34" t="str">
        <f>IF('生徒名簿'!$B28="","",'生徒名簿'!$H28)</f>
        <v/>
      </c>
      <c r="E28" s="25" t="str">
        <f>IF('生徒名簿'!$B28="","",'生徒名簿'!$I28)</f>
        <v/>
      </c>
      <c r="F28" s="36" t="str">
        <f t="shared" ref="F28:Q28" si="29">IF($B28="","",IF($D28="在籍",$E28,0))</f>
        <v/>
      </c>
      <c r="G28" s="36" t="str">
        <f t="shared" si="29"/>
        <v/>
      </c>
      <c r="H28" s="36" t="str">
        <f t="shared" si="29"/>
        <v/>
      </c>
      <c r="I28" s="36" t="str">
        <f t="shared" si="29"/>
        <v/>
      </c>
      <c r="J28" s="36" t="str">
        <f t="shared" si="29"/>
        <v/>
      </c>
      <c r="K28" s="36" t="str">
        <f t="shared" si="29"/>
        <v/>
      </c>
      <c r="L28" s="36" t="str">
        <f t="shared" si="29"/>
        <v/>
      </c>
      <c r="M28" s="36" t="str">
        <f t="shared" si="29"/>
        <v/>
      </c>
      <c r="N28" s="36" t="str">
        <f t="shared" si="29"/>
        <v/>
      </c>
      <c r="O28" s="36" t="str">
        <f t="shared" si="29"/>
        <v/>
      </c>
      <c r="P28" s="36" t="str">
        <f t="shared" si="29"/>
        <v/>
      </c>
      <c r="Q28" s="36" t="str">
        <f t="shared" si="29"/>
        <v/>
      </c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1" t="str">
        <f t="shared" si="3"/>
        <v/>
      </c>
      <c r="AE28" s="18" t="str">
        <f t="shared" si="4"/>
        <v/>
      </c>
      <c r="AF28" s="18" t="str">
        <f t="shared" si="5"/>
        <v/>
      </c>
      <c r="AG28" s="18" t="str">
        <f t="shared" si="6"/>
        <v/>
      </c>
    </row>
    <row r="29" ht="15.75" customHeight="1">
      <c r="A29" s="34" t="str">
        <f>IF('生徒名簿'!$B29="","",'生徒名簿'!$A29)</f>
        <v/>
      </c>
      <c r="B29" s="29" t="str">
        <f>IF('生徒名簿'!$B29="","",'生徒名簿'!$B29)</f>
        <v/>
      </c>
      <c r="C29" s="29" t="str">
        <f>IF('生徒名簿'!$D29="","",'生徒名簿'!$D29)</f>
        <v/>
      </c>
      <c r="D29" s="34" t="str">
        <f>IF('生徒名簿'!$B29="","",'生徒名簿'!$H29)</f>
        <v/>
      </c>
      <c r="E29" s="25" t="str">
        <f>IF('生徒名簿'!$B29="","",'生徒名簿'!$I29)</f>
        <v/>
      </c>
      <c r="F29" s="36" t="str">
        <f t="shared" ref="F29:Q29" si="30">IF($B29="","",IF($D29="在籍",$E29,0))</f>
        <v/>
      </c>
      <c r="G29" s="36" t="str">
        <f t="shared" si="30"/>
        <v/>
      </c>
      <c r="H29" s="36" t="str">
        <f t="shared" si="30"/>
        <v/>
      </c>
      <c r="I29" s="36" t="str">
        <f t="shared" si="30"/>
        <v/>
      </c>
      <c r="J29" s="36" t="str">
        <f t="shared" si="30"/>
        <v/>
      </c>
      <c r="K29" s="36" t="str">
        <f t="shared" si="30"/>
        <v/>
      </c>
      <c r="L29" s="36" t="str">
        <f t="shared" si="30"/>
        <v/>
      </c>
      <c r="M29" s="36" t="str">
        <f t="shared" si="30"/>
        <v/>
      </c>
      <c r="N29" s="36" t="str">
        <f t="shared" si="30"/>
        <v/>
      </c>
      <c r="O29" s="36" t="str">
        <f t="shared" si="30"/>
        <v/>
      </c>
      <c r="P29" s="36" t="str">
        <f t="shared" si="30"/>
        <v/>
      </c>
      <c r="Q29" s="36" t="str">
        <f t="shared" si="30"/>
        <v/>
      </c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1" t="str">
        <f t="shared" si="3"/>
        <v/>
      </c>
      <c r="AE29" s="18" t="str">
        <f t="shared" si="4"/>
        <v/>
      </c>
      <c r="AF29" s="18" t="str">
        <f t="shared" si="5"/>
        <v/>
      </c>
      <c r="AG29" s="18" t="str">
        <f t="shared" si="6"/>
        <v/>
      </c>
    </row>
    <row r="30" ht="15.75" customHeight="1">
      <c r="A30" s="34" t="str">
        <f>IF('生徒名簿'!$B30="","",'生徒名簿'!$A30)</f>
        <v/>
      </c>
      <c r="B30" s="29" t="str">
        <f>IF('生徒名簿'!$B30="","",'生徒名簿'!$B30)</f>
        <v/>
      </c>
      <c r="C30" s="29" t="str">
        <f>IF('生徒名簿'!$D30="","",'生徒名簿'!$D30)</f>
        <v/>
      </c>
      <c r="D30" s="34" t="str">
        <f>IF('生徒名簿'!$B30="","",'生徒名簿'!$H30)</f>
        <v/>
      </c>
      <c r="E30" s="25" t="str">
        <f>IF('生徒名簿'!$B30="","",'生徒名簿'!$I30)</f>
        <v/>
      </c>
      <c r="F30" s="36" t="str">
        <f t="shared" ref="F30:Q30" si="31">IF($B30="","",IF($D30="在籍",$E30,0))</f>
        <v/>
      </c>
      <c r="G30" s="36" t="str">
        <f t="shared" si="31"/>
        <v/>
      </c>
      <c r="H30" s="36" t="str">
        <f t="shared" si="31"/>
        <v/>
      </c>
      <c r="I30" s="36" t="str">
        <f t="shared" si="31"/>
        <v/>
      </c>
      <c r="J30" s="36" t="str">
        <f t="shared" si="31"/>
        <v/>
      </c>
      <c r="K30" s="36" t="str">
        <f t="shared" si="31"/>
        <v/>
      </c>
      <c r="L30" s="36" t="str">
        <f t="shared" si="31"/>
        <v/>
      </c>
      <c r="M30" s="36" t="str">
        <f t="shared" si="31"/>
        <v/>
      </c>
      <c r="N30" s="36" t="str">
        <f t="shared" si="31"/>
        <v/>
      </c>
      <c r="O30" s="36" t="str">
        <f t="shared" si="31"/>
        <v/>
      </c>
      <c r="P30" s="36" t="str">
        <f t="shared" si="31"/>
        <v/>
      </c>
      <c r="Q30" s="36" t="str">
        <f t="shared" si="31"/>
        <v/>
      </c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1" t="str">
        <f t="shared" si="3"/>
        <v/>
      </c>
      <c r="AE30" s="18" t="str">
        <f t="shared" si="4"/>
        <v/>
      </c>
      <c r="AF30" s="18" t="str">
        <f t="shared" si="5"/>
        <v/>
      </c>
      <c r="AG30" s="18" t="str">
        <f t="shared" si="6"/>
        <v/>
      </c>
    </row>
    <row r="31" ht="15.75" customHeight="1">
      <c r="A31" s="34" t="str">
        <f>IF('生徒名簿'!$B31="","",'生徒名簿'!$A31)</f>
        <v/>
      </c>
      <c r="B31" s="29" t="str">
        <f>IF('生徒名簿'!$B31="","",'生徒名簿'!$B31)</f>
        <v/>
      </c>
      <c r="C31" s="29" t="str">
        <f>IF('生徒名簿'!$D31="","",'生徒名簿'!$D31)</f>
        <v/>
      </c>
      <c r="D31" s="34" t="str">
        <f>IF('生徒名簿'!$B31="","",'生徒名簿'!$H31)</f>
        <v/>
      </c>
      <c r="E31" s="25" t="str">
        <f>IF('生徒名簿'!$B31="","",'生徒名簿'!$I31)</f>
        <v/>
      </c>
      <c r="F31" s="36" t="str">
        <f t="shared" ref="F31:Q31" si="32">IF($B31="","",IF($D31="在籍",$E31,0))</f>
        <v/>
      </c>
      <c r="G31" s="36" t="str">
        <f t="shared" si="32"/>
        <v/>
      </c>
      <c r="H31" s="36" t="str">
        <f t="shared" si="32"/>
        <v/>
      </c>
      <c r="I31" s="36" t="str">
        <f t="shared" si="32"/>
        <v/>
      </c>
      <c r="J31" s="36" t="str">
        <f t="shared" si="32"/>
        <v/>
      </c>
      <c r="K31" s="36" t="str">
        <f t="shared" si="32"/>
        <v/>
      </c>
      <c r="L31" s="36" t="str">
        <f t="shared" si="32"/>
        <v/>
      </c>
      <c r="M31" s="36" t="str">
        <f t="shared" si="32"/>
        <v/>
      </c>
      <c r="N31" s="36" t="str">
        <f t="shared" si="32"/>
        <v/>
      </c>
      <c r="O31" s="36" t="str">
        <f t="shared" si="32"/>
        <v/>
      </c>
      <c r="P31" s="36" t="str">
        <f t="shared" si="32"/>
        <v/>
      </c>
      <c r="Q31" s="36" t="str">
        <f t="shared" si="32"/>
        <v/>
      </c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1" t="str">
        <f t="shared" si="3"/>
        <v/>
      </c>
      <c r="AE31" s="18" t="str">
        <f t="shared" si="4"/>
        <v/>
      </c>
      <c r="AF31" s="18" t="str">
        <f t="shared" si="5"/>
        <v/>
      </c>
      <c r="AG31" s="18" t="str">
        <f t="shared" si="6"/>
        <v/>
      </c>
    </row>
    <row r="32" ht="15.75" customHeight="1">
      <c r="A32" s="34" t="str">
        <f>IF('生徒名簿'!$B32="","",'生徒名簿'!$A32)</f>
        <v/>
      </c>
      <c r="B32" s="29" t="str">
        <f>IF('生徒名簿'!$B32="","",'生徒名簿'!$B32)</f>
        <v/>
      </c>
      <c r="C32" s="29" t="str">
        <f>IF('生徒名簿'!$D32="","",'生徒名簿'!$D32)</f>
        <v/>
      </c>
      <c r="D32" s="34" t="str">
        <f>IF('生徒名簿'!$B32="","",'生徒名簿'!$H32)</f>
        <v/>
      </c>
      <c r="E32" s="25" t="str">
        <f>IF('生徒名簿'!$B32="","",'生徒名簿'!$I32)</f>
        <v/>
      </c>
      <c r="F32" s="36" t="str">
        <f t="shared" ref="F32:Q32" si="33">IF($B32="","",IF($D32="在籍",$E32,0))</f>
        <v/>
      </c>
      <c r="G32" s="36" t="str">
        <f t="shared" si="33"/>
        <v/>
      </c>
      <c r="H32" s="36" t="str">
        <f t="shared" si="33"/>
        <v/>
      </c>
      <c r="I32" s="36" t="str">
        <f t="shared" si="33"/>
        <v/>
      </c>
      <c r="J32" s="36" t="str">
        <f t="shared" si="33"/>
        <v/>
      </c>
      <c r="K32" s="36" t="str">
        <f t="shared" si="33"/>
        <v/>
      </c>
      <c r="L32" s="36" t="str">
        <f t="shared" si="33"/>
        <v/>
      </c>
      <c r="M32" s="36" t="str">
        <f t="shared" si="33"/>
        <v/>
      </c>
      <c r="N32" s="36" t="str">
        <f t="shared" si="33"/>
        <v/>
      </c>
      <c r="O32" s="36" t="str">
        <f t="shared" si="33"/>
        <v/>
      </c>
      <c r="P32" s="36" t="str">
        <f t="shared" si="33"/>
        <v/>
      </c>
      <c r="Q32" s="36" t="str">
        <f t="shared" si="33"/>
        <v/>
      </c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1" t="str">
        <f t="shared" si="3"/>
        <v/>
      </c>
      <c r="AE32" s="18" t="str">
        <f t="shared" si="4"/>
        <v/>
      </c>
      <c r="AF32" s="18" t="str">
        <f t="shared" si="5"/>
        <v/>
      </c>
      <c r="AG32" s="18" t="str">
        <f t="shared" si="6"/>
        <v/>
      </c>
    </row>
    <row r="33" ht="15.75" customHeight="1">
      <c r="A33" s="34" t="str">
        <f>IF('生徒名簿'!$B33="","",'生徒名簿'!$A33)</f>
        <v/>
      </c>
      <c r="B33" s="29" t="str">
        <f>IF('生徒名簿'!$B33="","",'生徒名簿'!$B33)</f>
        <v/>
      </c>
      <c r="C33" s="29" t="str">
        <f>IF('生徒名簿'!$D33="","",'生徒名簿'!$D33)</f>
        <v/>
      </c>
      <c r="D33" s="34" t="str">
        <f>IF('生徒名簿'!$B33="","",'生徒名簿'!$H33)</f>
        <v/>
      </c>
      <c r="E33" s="25" t="str">
        <f>IF('生徒名簿'!$B33="","",'生徒名簿'!$I33)</f>
        <v/>
      </c>
      <c r="F33" s="36" t="str">
        <f t="shared" ref="F33:Q33" si="34">IF($B33="","",IF($D33="在籍",$E33,0))</f>
        <v/>
      </c>
      <c r="G33" s="36" t="str">
        <f t="shared" si="34"/>
        <v/>
      </c>
      <c r="H33" s="36" t="str">
        <f t="shared" si="34"/>
        <v/>
      </c>
      <c r="I33" s="36" t="str">
        <f t="shared" si="34"/>
        <v/>
      </c>
      <c r="J33" s="36" t="str">
        <f t="shared" si="34"/>
        <v/>
      </c>
      <c r="K33" s="36" t="str">
        <f t="shared" si="34"/>
        <v/>
      </c>
      <c r="L33" s="36" t="str">
        <f t="shared" si="34"/>
        <v/>
      </c>
      <c r="M33" s="36" t="str">
        <f t="shared" si="34"/>
        <v/>
      </c>
      <c r="N33" s="36" t="str">
        <f t="shared" si="34"/>
        <v/>
      </c>
      <c r="O33" s="36" t="str">
        <f t="shared" si="34"/>
        <v/>
      </c>
      <c r="P33" s="36" t="str">
        <f t="shared" si="34"/>
        <v/>
      </c>
      <c r="Q33" s="36" t="str">
        <f t="shared" si="34"/>
        <v/>
      </c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1" t="str">
        <f t="shared" si="3"/>
        <v/>
      </c>
      <c r="AE33" s="18" t="str">
        <f t="shared" si="4"/>
        <v/>
      </c>
      <c r="AF33" s="18" t="str">
        <f t="shared" si="5"/>
        <v/>
      </c>
      <c r="AG33" s="18" t="str">
        <f t="shared" si="6"/>
        <v/>
      </c>
    </row>
    <row r="34" ht="15.75" customHeight="1">
      <c r="A34" s="34" t="str">
        <f>IF('生徒名簿'!$B34="","",'生徒名簿'!$A34)</f>
        <v/>
      </c>
      <c r="B34" s="29" t="str">
        <f>IF('生徒名簿'!$B34="","",'生徒名簿'!$B34)</f>
        <v/>
      </c>
      <c r="C34" s="29" t="str">
        <f>IF('生徒名簿'!$D34="","",'生徒名簿'!$D34)</f>
        <v/>
      </c>
      <c r="D34" s="34" t="str">
        <f>IF('生徒名簿'!$B34="","",'生徒名簿'!$H34)</f>
        <v/>
      </c>
      <c r="E34" s="25" t="str">
        <f>IF('生徒名簿'!$B34="","",'生徒名簿'!$I34)</f>
        <v/>
      </c>
      <c r="F34" s="36" t="str">
        <f t="shared" ref="F34:Q34" si="35">IF($B34="","",IF($D34="在籍",$E34,0))</f>
        <v/>
      </c>
      <c r="G34" s="36" t="str">
        <f t="shared" si="35"/>
        <v/>
      </c>
      <c r="H34" s="36" t="str">
        <f t="shared" si="35"/>
        <v/>
      </c>
      <c r="I34" s="36" t="str">
        <f t="shared" si="35"/>
        <v/>
      </c>
      <c r="J34" s="36" t="str">
        <f t="shared" si="35"/>
        <v/>
      </c>
      <c r="K34" s="36" t="str">
        <f t="shared" si="35"/>
        <v/>
      </c>
      <c r="L34" s="36" t="str">
        <f t="shared" si="35"/>
        <v/>
      </c>
      <c r="M34" s="36" t="str">
        <f t="shared" si="35"/>
        <v/>
      </c>
      <c r="N34" s="36" t="str">
        <f t="shared" si="35"/>
        <v/>
      </c>
      <c r="O34" s="36" t="str">
        <f t="shared" si="35"/>
        <v/>
      </c>
      <c r="P34" s="36" t="str">
        <f t="shared" si="35"/>
        <v/>
      </c>
      <c r="Q34" s="36" t="str">
        <f t="shared" si="35"/>
        <v/>
      </c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1" t="str">
        <f t="shared" si="3"/>
        <v/>
      </c>
      <c r="AE34" s="18" t="str">
        <f t="shared" si="4"/>
        <v/>
      </c>
      <c r="AF34" s="18" t="str">
        <f t="shared" si="5"/>
        <v/>
      </c>
      <c r="AG34" s="18" t="str">
        <f t="shared" si="6"/>
        <v/>
      </c>
    </row>
    <row r="35" ht="15.75" customHeight="1">
      <c r="A35" s="34" t="str">
        <f>IF('生徒名簿'!$B35="","",'生徒名簿'!$A35)</f>
        <v/>
      </c>
      <c r="B35" s="29" t="str">
        <f>IF('生徒名簿'!$B35="","",'生徒名簿'!$B35)</f>
        <v/>
      </c>
      <c r="C35" s="29" t="str">
        <f>IF('生徒名簿'!$D35="","",'生徒名簿'!$D35)</f>
        <v/>
      </c>
      <c r="D35" s="34" t="str">
        <f>IF('生徒名簿'!$B35="","",'生徒名簿'!$H35)</f>
        <v/>
      </c>
      <c r="E35" s="25" t="str">
        <f>IF('生徒名簿'!$B35="","",'生徒名簿'!$I35)</f>
        <v/>
      </c>
      <c r="F35" s="36" t="str">
        <f t="shared" ref="F35:Q35" si="36">IF($B35="","",IF($D35="在籍",$E35,0))</f>
        <v/>
      </c>
      <c r="G35" s="36" t="str">
        <f t="shared" si="36"/>
        <v/>
      </c>
      <c r="H35" s="36" t="str">
        <f t="shared" si="36"/>
        <v/>
      </c>
      <c r="I35" s="36" t="str">
        <f t="shared" si="36"/>
        <v/>
      </c>
      <c r="J35" s="36" t="str">
        <f t="shared" si="36"/>
        <v/>
      </c>
      <c r="K35" s="36" t="str">
        <f t="shared" si="36"/>
        <v/>
      </c>
      <c r="L35" s="36" t="str">
        <f t="shared" si="36"/>
        <v/>
      </c>
      <c r="M35" s="36" t="str">
        <f t="shared" si="36"/>
        <v/>
      </c>
      <c r="N35" s="36" t="str">
        <f t="shared" si="36"/>
        <v/>
      </c>
      <c r="O35" s="36" t="str">
        <f t="shared" si="36"/>
        <v/>
      </c>
      <c r="P35" s="36" t="str">
        <f t="shared" si="36"/>
        <v/>
      </c>
      <c r="Q35" s="36" t="str">
        <f t="shared" si="36"/>
        <v/>
      </c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1" t="str">
        <f t="shared" si="3"/>
        <v/>
      </c>
      <c r="AE35" s="18" t="str">
        <f t="shared" si="4"/>
        <v/>
      </c>
      <c r="AF35" s="18" t="str">
        <f t="shared" si="5"/>
        <v/>
      </c>
      <c r="AG35" s="18" t="str">
        <f t="shared" si="6"/>
        <v/>
      </c>
    </row>
    <row r="36" ht="15.75" customHeight="1">
      <c r="A36" s="34" t="str">
        <f>IF('生徒名簿'!$B36="","",'生徒名簿'!$A36)</f>
        <v/>
      </c>
      <c r="B36" s="29" t="str">
        <f>IF('生徒名簿'!$B36="","",'生徒名簿'!$B36)</f>
        <v/>
      </c>
      <c r="C36" s="29" t="str">
        <f>IF('生徒名簿'!$D36="","",'生徒名簿'!$D36)</f>
        <v/>
      </c>
      <c r="D36" s="34" t="str">
        <f>IF('生徒名簿'!$B36="","",'生徒名簿'!$H36)</f>
        <v/>
      </c>
      <c r="E36" s="25" t="str">
        <f>IF('生徒名簿'!$B36="","",'生徒名簿'!$I36)</f>
        <v/>
      </c>
      <c r="F36" s="36" t="str">
        <f t="shared" ref="F36:Q36" si="37">IF($B36="","",IF($D36="在籍",$E36,0))</f>
        <v/>
      </c>
      <c r="G36" s="36" t="str">
        <f t="shared" si="37"/>
        <v/>
      </c>
      <c r="H36" s="36" t="str">
        <f t="shared" si="37"/>
        <v/>
      </c>
      <c r="I36" s="36" t="str">
        <f t="shared" si="37"/>
        <v/>
      </c>
      <c r="J36" s="36" t="str">
        <f t="shared" si="37"/>
        <v/>
      </c>
      <c r="K36" s="36" t="str">
        <f t="shared" si="37"/>
        <v/>
      </c>
      <c r="L36" s="36" t="str">
        <f t="shared" si="37"/>
        <v/>
      </c>
      <c r="M36" s="36" t="str">
        <f t="shared" si="37"/>
        <v/>
      </c>
      <c r="N36" s="36" t="str">
        <f t="shared" si="37"/>
        <v/>
      </c>
      <c r="O36" s="36" t="str">
        <f t="shared" si="37"/>
        <v/>
      </c>
      <c r="P36" s="36" t="str">
        <f t="shared" si="37"/>
        <v/>
      </c>
      <c r="Q36" s="36" t="str">
        <f t="shared" si="37"/>
        <v/>
      </c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1" t="str">
        <f t="shared" si="3"/>
        <v/>
      </c>
      <c r="AE36" s="18" t="str">
        <f t="shared" si="4"/>
        <v/>
      </c>
      <c r="AF36" s="18" t="str">
        <f t="shared" si="5"/>
        <v/>
      </c>
      <c r="AG36" s="18" t="str">
        <f t="shared" si="6"/>
        <v/>
      </c>
    </row>
    <row r="37" ht="15.75" customHeight="1">
      <c r="A37" s="34" t="str">
        <f>IF('生徒名簿'!$B37="","",'生徒名簿'!$A37)</f>
        <v/>
      </c>
      <c r="B37" s="29" t="str">
        <f>IF('生徒名簿'!$B37="","",'生徒名簿'!$B37)</f>
        <v/>
      </c>
      <c r="C37" s="29" t="str">
        <f>IF('生徒名簿'!$D37="","",'生徒名簿'!$D37)</f>
        <v/>
      </c>
      <c r="D37" s="34" t="str">
        <f>IF('生徒名簿'!$B37="","",'生徒名簿'!$H37)</f>
        <v/>
      </c>
      <c r="E37" s="25" t="str">
        <f>IF('生徒名簿'!$B37="","",'生徒名簿'!$I37)</f>
        <v/>
      </c>
      <c r="F37" s="36" t="str">
        <f t="shared" ref="F37:Q37" si="38">IF($B37="","",IF($D37="在籍",$E37,0))</f>
        <v/>
      </c>
      <c r="G37" s="36" t="str">
        <f t="shared" si="38"/>
        <v/>
      </c>
      <c r="H37" s="36" t="str">
        <f t="shared" si="38"/>
        <v/>
      </c>
      <c r="I37" s="36" t="str">
        <f t="shared" si="38"/>
        <v/>
      </c>
      <c r="J37" s="36" t="str">
        <f t="shared" si="38"/>
        <v/>
      </c>
      <c r="K37" s="36" t="str">
        <f t="shared" si="38"/>
        <v/>
      </c>
      <c r="L37" s="36" t="str">
        <f t="shared" si="38"/>
        <v/>
      </c>
      <c r="M37" s="36" t="str">
        <f t="shared" si="38"/>
        <v/>
      </c>
      <c r="N37" s="36" t="str">
        <f t="shared" si="38"/>
        <v/>
      </c>
      <c r="O37" s="36" t="str">
        <f t="shared" si="38"/>
        <v/>
      </c>
      <c r="P37" s="36" t="str">
        <f t="shared" si="38"/>
        <v/>
      </c>
      <c r="Q37" s="36" t="str">
        <f t="shared" si="38"/>
        <v/>
      </c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1" t="str">
        <f t="shared" si="3"/>
        <v/>
      </c>
      <c r="AE37" s="18" t="str">
        <f t="shared" si="4"/>
        <v/>
      </c>
      <c r="AF37" s="18" t="str">
        <f t="shared" si="5"/>
        <v/>
      </c>
      <c r="AG37" s="18" t="str">
        <f t="shared" si="6"/>
        <v/>
      </c>
    </row>
    <row r="38" ht="15.75" customHeight="1">
      <c r="A38" s="34" t="str">
        <f>IF('生徒名簿'!$B38="","",'生徒名簿'!$A38)</f>
        <v/>
      </c>
      <c r="B38" s="29" t="str">
        <f>IF('生徒名簿'!$B38="","",'生徒名簿'!$B38)</f>
        <v/>
      </c>
      <c r="C38" s="29" t="str">
        <f>IF('生徒名簿'!$D38="","",'生徒名簿'!$D38)</f>
        <v/>
      </c>
      <c r="D38" s="34" t="str">
        <f>IF('生徒名簿'!$B38="","",'生徒名簿'!$H38)</f>
        <v/>
      </c>
      <c r="E38" s="25" t="str">
        <f>IF('生徒名簿'!$B38="","",'生徒名簿'!$I38)</f>
        <v/>
      </c>
      <c r="F38" s="36" t="str">
        <f t="shared" ref="F38:Q38" si="39">IF($B38="","",IF($D38="在籍",$E38,0))</f>
        <v/>
      </c>
      <c r="G38" s="36" t="str">
        <f t="shared" si="39"/>
        <v/>
      </c>
      <c r="H38" s="36" t="str">
        <f t="shared" si="39"/>
        <v/>
      </c>
      <c r="I38" s="36" t="str">
        <f t="shared" si="39"/>
        <v/>
      </c>
      <c r="J38" s="36" t="str">
        <f t="shared" si="39"/>
        <v/>
      </c>
      <c r="K38" s="36" t="str">
        <f t="shared" si="39"/>
        <v/>
      </c>
      <c r="L38" s="36" t="str">
        <f t="shared" si="39"/>
        <v/>
      </c>
      <c r="M38" s="36" t="str">
        <f t="shared" si="39"/>
        <v/>
      </c>
      <c r="N38" s="36" t="str">
        <f t="shared" si="39"/>
        <v/>
      </c>
      <c r="O38" s="36" t="str">
        <f t="shared" si="39"/>
        <v/>
      </c>
      <c r="P38" s="36" t="str">
        <f t="shared" si="39"/>
        <v/>
      </c>
      <c r="Q38" s="36" t="str">
        <f t="shared" si="39"/>
        <v/>
      </c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1" t="str">
        <f t="shared" si="3"/>
        <v/>
      </c>
      <c r="AE38" s="18" t="str">
        <f t="shared" si="4"/>
        <v/>
      </c>
      <c r="AF38" s="18" t="str">
        <f t="shared" si="5"/>
        <v/>
      </c>
      <c r="AG38" s="18" t="str">
        <f t="shared" si="6"/>
        <v/>
      </c>
    </row>
    <row r="39" ht="15.75" customHeight="1">
      <c r="A39" s="34" t="str">
        <f>IF('生徒名簿'!$B39="","",'生徒名簿'!$A39)</f>
        <v/>
      </c>
      <c r="B39" s="29" t="str">
        <f>IF('生徒名簿'!$B39="","",'生徒名簿'!$B39)</f>
        <v/>
      </c>
      <c r="C39" s="29" t="str">
        <f>IF('生徒名簿'!$D39="","",'生徒名簿'!$D39)</f>
        <v/>
      </c>
      <c r="D39" s="34" t="str">
        <f>IF('生徒名簿'!$B39="","",'生徒名簿'!$H39)</f>
        <v/>
      </c>
      <c r="E39" s="25" t="str">
        <f>IF('生徒名簿'!$B39="","",'生徒名簿'!$I39)</f>
        <v/>
      </c>
      <c r="F39" s="36" t="str">
        <f t="shared" ref="F39:Q39" si="40">IF($B39="","",IF($D39="在籍",$E39,0))</f>
        <v/>
      </c>
      <c r="G39" s="36" t="str">
        <f t="shared" si="40"/>
        <v/>
      </c>
      <c r="H39" s="36" t="str">
        <f t="shared" si="40"/>
        <v/>
      </c>
      <c r="I39" s="36" t="str">
        <f t="shared" si="40"/>
        <v/>
      </c>
      <c r="J39" s="36" t="str">
        <f t="shared" si="40"/>
        <v/>
      </c>
      <c r="K39" s="36" t="str">
        <f t="shared" si="40"/>
        <v/>
      </c>
      <c r="L39" s="36" t="str">
        <f t="shared" si="40"/>
        <v/>
      </c>
      <c r="M39" s="36" t="str">
        <f t="shared" si="40"/>
        <v/>
      </c>
      <c r="N39" s="36" t="str">
        <f t="shared" si="40"/>
        <v/>
      </c>
      <c r="O39" s="36" t="str">
        <f t="shared" si="40"/>
        <v/>
      </c>
      <c r="P39" s="36" t="str">
        <f t="shared" si="40"/>
        <v/>
      </c>
      <c r="Q39" s="36" t="str">
        <f t="shared" si="40"/>
        <v/>
      </c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1" t="str">
        <f t="shared" si="3"/>
        <v/>
      </c>
      <c r="AE39" s="18" t="str">
        <f t="shared" si="4"/>
        <v/>
      </c>
      <c r="AF39" s="18" t="str">
        <f t="shared" si="5"/>
        <v/>
      </c>
      <c r="AG39" s="18" t="str">
        <f t="shared" si="6"/>
        <v/>
      </c>
    </row>
    <row r="40" ht="15.75" customHeight="1">
      <c r="A40" s="34" t="str">
        <f>IF('生徒名簿'!$B40="","",'生徒名簿'!$A40)</f>
        <v/>
      </c>
      <c r="B40" s="29" t="str">
        <f>IF('生徒名簿'!$B40="","",'生徒名簿'!$B40)</f>
        <v/>
      </c>
      <c r="C40" s="29" t="str">
        <f>IF('生徒名簿'!$D40="","",'生徒名簿'!$D40)</f>
        <v/>
      </c>
      <c r="D40" s="34" t="str">
        <f>IF('生徒名簿'!$B40="","",'生徒名簿'!$H40)</f>
        <v/>
      </c>
      <c r="E40" s="25" t="str">
        <f>IF('生徒名簿'!$B40="","",'生徒名簿'!$I40)</f>
        <v/>
      </c>
      <c r="F40" s="36" t="str">
        <f t="shared" ref="F40:Q40" si="41">IF($B40="","",IF($D40="在籍",$E40,0))</f>
        <v/>
      </c>
      <c r="G40" s="36" t="str">
        <f t="shared" si="41"/>
        <v/>
      </c>
      <c r="H40" s="36" t="str">
        <f t="shared" si="41"/>
        <v/>
      </c>
      <c r="I40" s="36" t="str">
        <f t="shared" si="41"/>
        <v/>
      </c>
      <c r="J40" s="36" t="str">
        <f t="shared" si="41"/>
        <v/>
      </c>
      <c r="K40" s="36" t="str">
        <f t="shared" si="41"/>
        <v/>
      </c>
      <c r="L40" s="36" t="str">
        <f t="shared" si="41"/>
        <v/>
      </c>
      <c r="M40" s="36" t="str">
        <f t="shared" si="41"/>
        <v/>
      </c>
      <c r="N40" s="36" t="str">
        <f t="shared" si="41"/>
        <v/>
      </c>
      <c r="O40" s="36" t="str">
        <f t="shared" si="41"/>
        <v/>
      </c>
      <c r="P40" s="36" t="str">
        <f t="shared" si="41"/>
        <v/>
      </c>
      <c r="Q40" s="36" t="str">
        <f t="shared" si="41"/>
        <v/>
      </c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1" t="str">
        <f t="shared" si="3"/>
        <v/>
      </c>
      <c r="AE40" s="18" t="str">
        <f t="shared" si="4"/>
        <v/>
      </c>
      <c r="AF40" s="18" t="str">
        <f t="shared" si="5"/>
        <v/>
      </c>
      <c r="AG40" s="18" t="str">
        <f t="shared" si="6"/>
        <v/>
      </c>
    </row>
    <row r="41" ht="15.75" customHeight="1">
      <c r="A41" s="34" t="str">
        <f>IF('生徒名簿'!$B41="","",'生徒名簿'!$A41)</f>
        <v/>
      </c>
      <c r="B41" s="29" t="str">
        <f>IF('生徒名簿'!$B41="","",'生徒名簿'!$B41)</f>
        <v/>
      </c>
      <c r="C41" s="29" t="str">
        <f>IF('生徒名簿'!$D41="","",'生徒名簿'!$D41)</f>
        <v/>
      </c>
      <c r="D41" s="34" t="str">
        <f>IF('生徒名簿'!$B41="","",'生徒名簿'!$H41)</f>
        <v/>
      </c>
      <c r="E41" s="25" t="str">
        <f>IF('生徒名簿'!$B41="","",'生徒名簿'!$I41)</f>
        <v/>
      </c>
      <c r="F41" s="36" t="str">
        <f t="shared" ref="F41:Q41" si="42">IF($B41="","",IF($D41="在籍",$E41,0))</f>
        <v/>
      </c>
      <c r="G41" s="36" t="str">
        <f t="shared" si="42"/>
        <v/>
      </c>
      <c r="H41" s="36" t="str">
        <f t="shared" si="42"/>
        <v/>
      </c>
      <c r="I41" s="36" t="str">
        <f t="shared" si="42"/>
        <v/>
      </c>
      <c r="J41" s="36" t="str">
        <f t="shared" si="42"/>
        <v/>
      </c>
      <c r="K41" s="36" t="str">
        <f t="shared" si="42"/>
        <v/>
      </c>
      <c r="L41" s="36" t="str">
        <f t="shared" si="42"/>
        <v/>
      </c>
      <c r="M41" s="36" t="str">
        <f t="shared" si="42"/>
        <v/>
      </c>
      <c r="N41" s="36" t="str">
        <f t="shared" si="42"/>
        <v/>
      </c>
      <c r="O41" s="36" t="str">
        <f t="shared" si="42"/>
        <v/>
      </c>
      <c r="P41" s="36" t="str">
        <f t="shared" si="42"/>
        <v/>
      </c>
      <c r="Q41" s="36" t="str">
        <f t="shared" si="42"/>
        <v/>
      </c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1" t="str">
        <f t="shared" si="3"/>
        <v/>
      </c>
      <c r="AE41" s="18" t="str">
        <f t="shared" si="4"/>
        <v/>
      </c>
      <c r="AF41" s="18" t="str">
        <f t="shared" si="5"/>
        <v/>
      </c>
      <c r="AG41" s="18" t="str">
        <f t="shared" si="6"/>
        <v/>
      </c>
    </row>
    <row r="42" ht="15.75" customHeight="1">
      <c r="A42" s="34" t="str">
        <f>IF('生徒名簿'!$B42="","",'生徒名簿'!$A42)</f>
        <v/>
      </c>
      <c r="B42" s="29" t="str">
        <f>IF('生徒名簿'!$B42="","",'生徒名簿'!$B42)</f>
        <v/>
      </c>
      <c r="C42" s="29" t="str">
        <f>IF('生徒名簿'!$D42="","",'生徒名簿'!$D42)</f>
        <v/>
      </c>
      <c r="D42" s="34" t="str">
        <f>IF('生徒名簿'!$B42="","",'生徒名簿'!$H42)</f>
        <v/>
      </c>
      <c r="E42" s="25" t="str">
        <f>IF('生徒名簿'!$B42="","",'生徒名簿'!$I42)</f>
        <v/>
      </c>
      <c r="F42" s="36" t="str">
        <f t="shared" ref="F42:Q42" si="43">IF($B42="","",IF($D42="在籍",$E42,0))</f>
        <v/>
      </c>
      <c r="G42" s="36" t="str">
        <f t="shared" si="43"/>
        <v/>
      </c>
      <c r="H42" s="36" t="str">
        <f t="shared" si="43"/>
        <v/>
      </c>
      <c r="I42" s="36" t="str">
        <f t="shared" si="43"/>
        <v/>
      </c>
      <c r="J42" s="36" t="str">
        <f t="shared" si="43"/>
        <v/>
      </c>
      <c r="K42" s="36" t="str">
        <f t="shared" si="43"/>
        <v/>
      </c>
      <c r="L42" s="36" t="str">
        <f t="shared" si="43"/>
        <v/>
      </c>
      <c r="M42" s="36" t="str">
        <f t="shared" si="43"/>
        <v/>
      </c>
      <c r="N42" s="36" t="str">
        <f t="shared" si="43"/>
        <v/>
      </c>
      <c r="O42" s="36" t="str">
        <f t="shared" si="43"/>
        <v/>
      </c>
      <c r="P42" s="36" t="str">
        <f t="shared" si="43"/>
        <v/>
      </c>
      <c r="Q42" s="36" t="str">
        <f t="shared" si="43"/>
        <v/>
      </c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1" t="str">
        <f t="shared" si="3"/>
        <v/>
      </c>
      <c r="AE42" s="18" t="str">
        <f t="shared" si="4"/>
        <v/>
      </c>
      <c r="AF42" s="18" t="str">
        <f t="shared" si="5"/>
        <v/>
      </c>
      <c r="AG42" s="18" t="str">
        <f t="shared" si="6"/>
        <v/>
      </c>
    </row>
    <row r="43" ht="15.75" customHeight="1">
      <c r="A43" s="34" t="str">
        <f>IF('生徒名簿'!$B43="","",'生徒名簿'!$A43)</f>
        <v/>
      </c>
      <c r="B43" s="29" t="str">
        <f>IF('生徒名簿'!$B43="","",'生徒名簿'!$B43)</f>
        <v/>
      </c>
      <c r="C43" s="29" t="str">
        <f>IF('生徒名簿'!$D43="","",'生徒名簿'!$D43)</f>
        <v/>
      </c>
      <c r="D43" s="34" t="str">
        <f>IF('生徒名簿'!$B43="","",'生徒名簿'!$H43)</f>
        <v/>
      </c>
      <c r="E43" s="25" t="str">
        <f>IF('生徒名簿'!$B43="","",'生徒名簿'!$I43)</f>
        <v/>
      </c>
      <c r="F43" s="36" t="str">
        <f t="shared" ref="F43:Q43" si="44">IF($B43="","",IF($D43="在籍",$E43,0))</f>
        <v/>
      </c>
      <c r="G43" s="36" t="str">
        <f t="shared" si="44"/>
        <v/>
      </c>
      <c r="H43" s="36" t="str">
        <f t="shared" si="44"/>
        <v/>
      </c>
      <c r="I43" s="36" t="str">
        <f t="shared" si="44"/>
        <v/>
      </c>
      <c r="J43" s="36" t="str">
        <f t="shared" si="44"/>
        <v/>
      </c>
      <c r="K43" s="36" t="str">
        <f t="shared" si="44"/>
        <v/>
      </c>
      <c r="L43" s="36" t="str">
        <f t="shared" si="44"/>
        <v/>
      </c>
      <c r="M43" s="36" t="str">
        <f t="shared" si="44"/>
        <v/>
      </c>
      <c r="N43" s="36" t="str">
        <f t="shared" si="44"/>
        <v/>
      </c>
      <c r="O43" s="36" t="str">
        <f t="shared" si="44"/>
        <v/>
      </c>
      <c r="P43" s="36" t="str">
        <f t="shared" si="44"/>
        <v/>
      </c>
      <c r="Q43" s="36" t="str">
        <f t="shared" si="44"/>
        <v/>
      </c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1" t="str">
        <f t="shared" si="3"/>
        <v/>
      </c>
      <c r="AE43" s="18" t="str">
        <f t="shared" si="4"/>
        <v/>
      </c>
      <c r="AF43" s="18" t="str">
        <f t="shared" si="5"/>
        <v/>
      </c>
      <c r="AG43" s="18" t="str">
        <f t="shared" si="6"/>
        <v/>
      </c>
    </row>
    <row r="44" ht="15.75" customHeight="1">
      <c r="A44" s="34" t="str">
        <f>IF('生徒名簿'!$B44="","",'生徒名簿'!$A44)</f>
        <v/>
      </c>
      <c r="B44" s="29" t="str">
        <f>IF('生徒名簿'!$B44="","",'生徒名簿'!$B44)</f>
        <v/>
      </c>
      <c r="C44" s="29" t="str">
        <f>IF('生徒名簿'!$D44="","",'生徒名簿'!$D44)</f>
        <v/>
      </c>
      <c r="D44" s="34" t="str">
        <f>IF('生徒名簿'!$B44="","",'生徒名簿'!$H44)</f>
        <v/>
      </c>
      <c r="E44" s="25" t="str">
        <f>IF('生徒名簿'!$B44="","",'生徒名簿'!$I44)</f>
        <v/>
      </c>
      <c r="F44" s="36" t="str">
        <f t="shared" ref="F44:Q44" si="45">IF($B44="","",IF($D44="在籍",$E44,0))</f>
        <v/>
      </c>
      <c r="G44" s="36" t="str">
        <f t="shared" si="45"/>
        <v/>
      </c>
      <c r="H44" s="36" t="str">
        <f t="shared" si="45"/>
        <v/>
      </c>
      <c r="I44" s="36" t="str">
        <f t="shared" si="45"/>
        <v/>
      </c>
      <c r="J44" s="36" t="str">
        <f t="shared" si="45"/>
        <v/>
      </c>
      <c r="K44" s="36" t="str">
        <f t="shared" si="45"/>
        <v/>
      </c>
      <c r="L44" s="36" t="str">
        <f t="shared" si="45"/>
        <v/>
      </c>
      <c r="M44" s="36" t="str">
        <f t="shared" si="45"/>
        <v/>
      </c>
      <c r="N44" s="36" t="str">
        <f t="shared" si="45"/>
        <v/>
      </c>
      <c r="O44" s="36" t="str">
        <f t="shared" si="45"/>
        <v/>
      </c>
      <c r="P44" s="36" t="str">
        <f t="shared" si="45"/>
        <v/>
      </c>
      <c r="Q44" s="36" t="str">
        <f t="shared" si="45"/>
        <v/>
      </c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1" t="str">
        <f t="shared" si="3"/>
        <v/>
      </c>
      <c r="AE44" s="18" t="str">
        <f t="shared" si="4"/>
        <v/>
      </c>
      <c r="AF44" s="18" t="str">
        <f t="shared" si="5"/>
        <v/>
      </c>
      <c r="AG44" s="18" t="str">
        <f t="shared" si="6"/>
        <v/>
      </c>
    </row>
    <row r="45" ht="15.75" customHeight="1">
      <c r="A45" s="34" t="str">
        <f>IF('生徒名簿'!$B45="","",'生徒名簿'!$A45)</f>
        <v/>
      </c>
      <c r="B45" s="29" t="str">
        <f>IF('生徒名簿'!$B45="","",'生徒名簿'!$B45)</f>
        <v/>
      </c>
      <c r="C45" s="29" t="str">
        <f>IF('生徒名簿'!$D45="","",'生徒名簿'!$D45)</f>
        <v/>
      </c>
      <c r="D45" s="34" t="str">
        <f>IF('生徒名簿'!$B45="","",'生徒名簿'!$H45)</f>
        <v/>
      </c>
      <c r="E45" s="25" t="str">
        <f>IF('生徒名簿'!$B45="","",'生徒名簿'!$I45)</f>
        <v/>
      </c>
      <c r="F45" s="36" t="str">
        <f t="shared" ref="F45:Q45" si="46">IF($B45="","",IF($D45="在籍",$E45,0))</f>
        <v/>
      </c>
      <c r="G45" s="36" t="str">
        <f t="shared" si="46"/>
        <v/>
      </c>
      <c r="H45" s="36" t="str">
        <f t="shared" si="46"/>
        <v/>
      </c>
      <c r="I45" s="36" t="str">
        <f t="shared" si="46"/>
        <v/>
      </c>
      <c r="J45" s="36" t="str">
        <f t="shared" si="46"/>
        <v/>
      </c>
      <c r="K45" s="36" t="str">
        <f t="shared" si="46"/>
        <v/>
      </c>
      <c r="L45" s="36" t="str">
        <f t="shared" si="46"/>
        <v/>
      </c>
      <c r="M45" s="36" t="str">
        <f t="shared" si="46"/>
        <v/>
      </c>
      <c r="N45" s="36" t="str">
        <f t="shared" si="46"/>
        <v/>
      </c>
      <c r="O45" s="36" t="str">
        <f t="shared" si="46"/>
        <v/>
      </c>
      <c r="P45" s="36" t="str">
        <f t="shared" si="46"/>
        <v/>
      </c>
      <c r="Q45" s="36" t="str">
        <f t="shared" si="46"/>
        <v/>
      </c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1" t="str">
        <f t="shared" si="3"/>
        <v/>
      </c>
      <c r="AE45" s="18" t="str">
        <f t="shared" si="4"/>
        <v/>
      </c>
      <c r="AF45" s="18" t="str">
        <f t="shared" si="5"/>
        <v/>
      </c>
      <c r="AG45" s="18" t="str">
        <f t="shared" si="6"/>
        <v/>
      </c>
    </row>
    <row r="46" ht="15.75" customHeight="1">
      <c r="A46" s="34" t="str">
        <f>IF('生徒名簿'!$B46="","",'生徒名簿'!$A46)</f>
        <v/>
      </c>
      <c r="B46" s="29" t="str">
        <f>IF('生徒名簿'!$B46="","",'生徒名簿'!$B46)</f>
        <v/>
      </c>
      <c r="C46" s="29" t="str">
        <f>IF('生徒名簿'!$D46="","",'生徒名簿'!$D46)</f>
        <v/>
      </c>
      <c r="D46" s="34" t="str">
        <f>IF('生徒名簿'!$B46="","",'生徒名簿'!$H46)</f>
        <v/>
      </c>
      <c r="E46" s="25" t="str">
        <f>IF('生徒名簿'!$B46="","",'生徒名簿'!$I46)</f>
        <v/>
      </c>
      <c r="F46" s="36" t="str">
        <f t="shared" ref="F46:Q46" si="47">IF($B46="","",IF($D46="在籍",$E46,0))</f>
        <v/>
      </c>
      <c r="G46" s="36" t="str">
        <f t="shared" si="47"/>
        <v/>
      </c>
      <c r="H46" s="36" t="str">
        <f t="shared" si="47"/>
        <v/>
      </c>
      <c r="I46" s="36" t="str">
        <f t="shared" si="47"/>
        <v/>
      </c>
      <c r="J46" s="36" t="str">
        <f t="shared" si="47"/>
        <v/>
      </c>
      <c r="K46" s="36" t="str">
        <f t="shared" si="47"/>
        <v/>
      </c>
      <c r="L46" s="36" t="str">
        <f t="shared" si="47"/>
        <v/>
      </c>
      <c r="M46" s="36" t="str">
        <f t="shared" si="47"/>
        <v/>
      </c>
      <c r="N46" s="36" t="str">
        <f t="shared" si="47"/>
        <v/>
      </c>
      <c r="O46" s="36" t="str">
        <f t="shared" si="47"/>
        <v/>
      </c>
      <c r="P46" s="36" t="str">
        <f t="shared" si="47"/>
        <v/>
      </c>
      <c r="Q46" s="36" t="str">
        <f t="shared" si="47"/>
        <v/>
      </c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1" t="str">
        <f t="shared" si="3"/>
        <v/>
      </c>
      <c r="AE46" s="18" t="str">
        <f t="shared" si="4"/>
        <v/>
      </c>
      <c r="AF46" s="18" t="str">
        <f t="shared" si="5"/>
        <v/>
      </c>
      <c r="AG46" s="18" t="str">
        <f t="shared" si="6"/>
        <v/>
      </c>
    </row>
    <row r="47" ht="15.75" customHeight="1">
      <c r="A47" s="34" t="str">
        <f>IF('生徒名簿'!$B47="","",'生徒名簿'!$A47)</f>
        <v/>
      </c>
      <c r="B47" s="29" t="str">
        <f>IF('生徒名簿'!$B47="","",'生徒名簿'!$B47)</f>
        <v/>
      </c>
      <c r="C47" s="29" t="str">
        <f>IF('生徒名簿'!$D47="","",'生徒名簿'!$D47)</f>
        <v/>
      </c>
      <c r="D47" s="34" t="str">
        <f>IF('生徒名簿'!$B47="","",'生徒名簿'!$H47)</f>
        <v/>
      </c>
      <c r="E47" s="25" t="str">
        <f>IF('生徒名簿'!$B47="","",'生徒名簿'!$I47)</f>
        <v/>
      </c>
      <c r="F47" s="36" t="str">
        <f t="shared" ref="F47:Q47" si="48">IF($B47="","",IF($D47="在籍",$E47,0))</f>
        <v/>
      </c>
      <c r="G47" s="36" t="str">
        <f t="shared" si="48"/>
        <v/>
      </c>
      <c r="H47" s="36" t="str">
        <f t="shared" si="48"/>
        <v/>
      </c>
      <c r="I47" s="36" t="str">
        <f t="shared" si="48"/>
        <v/>
      </c>
      <c r="J47" s="36" t="str">
        <f t="shared" si="48"/>
        <v/>
      </c>
      <c r="K47" s="36" t="str">
        <f t="shared" si="48"/>
        <v/>
      </c>
      <c r="L47" s="36" t="str">
        <f t="shared" si="48"/>
        <v/>
      </c>
      <c r="M47" s="36" t="str">
        <f t="shared" si="48"/>
        <v/>
      </c>
      <c r="N47" s="36" t="str">
        <f t="shared" si="48"/>
        <v/>
      </c>
      <c r="O47" s="36" t="str">
        <f t="shared" si="48"/>
        <v/>
      </c>
      <c r="P47" s="36" t="str">
        <f t="shared" si="48"/>
        <v/>
      </c>
      <c r="Q47" s="36" t="str">
        <f t="shared" si="48"/>
        <v/>
      </c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1" t="str">
        <f t="shared" si="3"/>
        <v/>
      </c>
      <c r="AE47" s="18" t="str">
        <f t="shared" si="4"/>
        <v/>
      </c>
      <c r="AF47" s="18" t="str">
        <f t="shared" si="5"/>
        <v/>
      </c>
      <c r="AG47" s="18" t="str">
        <f t="shared" si="6"/>
        <v/>
      </c>
    </row>
    <row r="48" ht="15.75" customHeight="1">
      <c r="A48" s="34" t="str">
        <f>IF('生徒名簿'!$B48="","",'生徒名簿'!$A48)</f>
        <v/>
      </c>
      <c r="B48" s="29" t="str">
        <f>IF('生徒名簿'!$B48="","",'生徒名簿'!$B48)</f>
        <v/>
      </c>
      <c r="C48" s="29" t="str">
        <f>IF('生徒名簿'!$D48="","",'生徒名簿'!$D48)</f>
        <v/>
      </c>
      <c r="D48" s="34" t="str">
        <f>IF('生徒名簿'!$B48="","",'生徒名簿'!$H48)</f>
        <v/>
      </c>
      <c r="E48" s="25" t="str">
        <f>IF('生徒名簿'!$B48="","",'生徒名簿'!$I48)</f>
        <v/>
      </c>
      <c r="F48" s="36" t="str">
        <f t="shared" ref="F48:Q48" si="49">IF($B48="","",IF($D48="在籍",$E48,0))</f>
        <v/>
      </c>
      <c r="G48" s="36" t="str">
        <f t="shared" si="49"/>
        <v/>
      </c>
      <c r="H48" s="36" t="str">
        <f t="shared" si="49"/>
        <v/>
      </c>
      <c r="I48" s="36" t="str">
        <f t="shared" si="49"/>
        <v/>
      </c>
      <c r="J48" s="36" t="str">
        <f t="shared" si="49"/>
        <v/>
      </c>
      <c r="K48" s="36" t="str">
        <f t="shared" si="49"/>
        <v/>
      </c>
      <c r="L48" s="36" t="str">
        <f t="shared" si="49"/>
        <v/>
      </c>
      <c r="M48" s="36" t="str">
        <f t="shared" si="49"/>
        <v/>
      </c>
      <c r="N48" s="36" t="str">
        <f t="shared" si="49"/>
        <v/>
      </c>
      <c r="O48" s="36" t="str">
        <f t="shared" si="49"/>
        <v/>
      </c>
      <c r="P48" s="36" t="str">
        <f t="shared" si="49"/>
        <v/>
      </c>
      <c r="Q48" s="36" t="str">
        <f t="shared" si="49"/>
        <v/>
      </c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1" t="str">
        <f t="shared" si="3"/>
        <v/>
      </c>
      <c r="AE48" s="18" t="str">
        <f t="shared" si="4"/>
        <v/>
      </c>
      <c r="AF48" s="18" t="str">
        <f t="shared" si="5"/>
        <v/>
      </c>
      <c r="AG48" s="18" t="str">
        <f t="shared" si="6"/>
        <v/>
      </c>
    </row>
    <row r="49" ht="15.75" customHeight="1">
      <c r="A49" s="34" t="str">
        <f>IF('生徒名簿'!$B49="","",'生徒名簿'!$A49)</f>
        <v/>
      </c>
      <c r="B49" s="29" t="str">
        <f>IF('生徒名簿'!$B49="","",'生徒名簿'!$B49)</f>
        <v/>
      </c>
      <c r="C49" s="29" t="str">
        <f>IF('生徒名簿'!$D49="","",'生徒名簿'!$D49)</f>
        <v/>
      </c>
      <c r="D49" s="34" t="str">
        <f>IF('生徒名簿'!$B49="","",'生徒名簿'!$H49)</f>
        <v/>
      </c>
      <c r="E49" s="25" t="str">
        <f>IF('生徒名簿'!$B49="","",'生徒名簿'!$I49)</f>
        <v/>
      </c>
      <c r="F49" s="36" t="str">
        <f t="shared" ref="F49:Q49" si="50">IF($B49="","",IF($D49="在籍",$E49,0))</f>
        <v/>
      </c>
      <c r="G49" s="36" t="str">
        <f t="shared" si="50"/>
        <v/>
      </c>
      <c r="H49" s="36" t="str">
        <f t="shared" si="50"/>
        <v/>
      </c>
      <c r="I49" s="36" t="str">
        <f t="shared" si="50"/>
        <v/>
      </c>
      <c r="J49" s="36" t="str">
        <f t="shared" si="50"/>
        <v/>
      </c>
      <c r="K49" s="36" t="str">
        <f t="shared" si="50"/>
        <v/>
      </c>
      <c r="L49" s="36" t="str">
        <f t="shared" si="50"/>
        <v/>
      </c>
      <c r="M49" s="36" t="str">
        <f t="shared" si="50"/>
        <v/>
      </c>
      <c r="N49" s="36" t="str">
        <f t="shared" si="50"/>
        <v/>
      </c>
      <c r="O49" s="36" t="str">
        <f t="shared" si="50"/>
        <v/>
      </c>
      <c r="P49" s="36" t="str">
        <f t="shared" si="50"/>
        <v/>
      </c>
      <c r="Q49" s="36" t="str">
        <f t="shared" si="50"/>
        <v/>
      </c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1" t="str">
        <f t="shared" si="3"/>
        <v/>
      </c>
      <c r="AE49" s="18" t="str">
        <f t="shared" si="4"/>
        <v/>
      </c>
      <c r="AF49" s="18" t="str">
        <f t="shared" si="5"/>
        <v/>
      </c>
      <c r="AG49" s="18" t="str">
        <f t="shared" si="6"/>
        <v/>
      </c>
    </row>
    <row r="50" ht="15.75" customHeight="1">
      <c r="A50" s="34" t="str">
        <f>IF('生徒名簿'!$B50="","",'生徒名簿'!$A50)</f>
        <v/>
      </c>
      <c r="B50" s="29" t="str">
        <f>IF('生徒名簿'!$B50="","",'生徒名簿'!$B50)</f>
        <v/>
      </c>
      <c r="C50" s="29" t="str">
        <f>IF('生徒名簿'!$D50="","",'生徒名簿'!$D50)</f>
        <v/>
      </c>
      <c r="D50" s="34" t="str">
        <f>IF('生徒名簿'!$B50="","",'生徒名簿'!$H50)</f>
        <v/>
      </c>
      <c r="E50" s="25" t="str">
        <f>IF('生徒名簿'!$B50="","",'生徒名簿'!$I50)</f>
        <v/>
      </c>
      <c r="F50" s="36" t="str">
        <f t="shared" ref="F50:Q50" si="51">IF($B50="","",IF($D50="在籍",$E50,0))</f>
        <v/>
      </c>
      <c r="G50" s="36" t="str">
        <f t="shared" si="51"/>
        <v/>
      </c>
      <c r="H50" s="36" t="str">
        <f t="shared" si="51"/>
        <v/>
      </c>
      <c r="I50" s="36" t="str">
        <f t="shared" si="51"/>
        <v/>
      </c>
      <c r="J50" s="36" t="str">
        <f t="shared" si="51"/>
        <v/>
      </c>
      <c r="K50" s="36" t="str">
        <f t="shared" si="51"/>
        <v/>
      </c>
      <c r="L50" s="36" t="str">
        <f t="shared" si="51"/>
        <v/>
      </c>
      <c r="M50" s="36" t="str">
        <f t="shared" si="51"/>
        <v/>
      </c>
      <c r="N50" s="36" t="str">
        <f t="shared" si="51"/>
        <v/>
      </c>
      <c r="O50" s="36" t="str">
        <f t="shared" si="51"/>
        <v/>
      </c>
      <c r="P50" s="36" t="str">
        <f t="shared" si="51"/>
        <v/>
      </c>
      <c r="Q50" s="36" t="str">
        <f t="shared" si="51"/>
        <v/>
      </c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1" t="str">
        <f t="shared" si="3"/>
        <v/>
      </c>
      <c r="AE50" s="18" t="str">
        <f t="shared" si="4"/>
        <v/>
      </c>
      <c r="AF50" s="18" t="str">
        <f t="shared" si="5"/>
        <v/>
      </c>
      <c r="AG50" s="18" t="str">
        <f t="shared" si="6"/>
        <v/>
      </c>
    </row>
    <row r="51" ht="15.75" customHeight="1">
      <c r="A51" s="34" t="str">
        <f>IF('生徒名簿'!$B51="","",'生徒名簿'!$A51)</f>
        <v/>
      </c>
      <c r="B51" s="29" t="str">
        <f>IF('生徒名簿'!$B51="","",'生徒名簿'!$B51)</f>
        <v/>
      </c>
      <c r="C51" s="29" t="str">
        <f>IF('生徒名簿'!$D51="","",'生徒名簿'!$D51)</f>
        <v/>
      </c>
      <c r="D51" s="34" t="str">
        <f>IF('生徒名簿'!$B51="","",'生徒名簿'!$H51)</f>
        <v/>
      </c>
      <c r="E51" s="25" t="str">
        <f>IF('生徒名簿'!$B51="","",'生徒名簿'!$I51)</f>
        <v/>
      </c>
      <c r="F51" s="36" t="str">
        <f t="shared" ref="F51:Q51" si="52">IF($B51="","",IF($D51="在籍",$E51,0))</f>
        <v/>
      </c>
      <c r="G51" s="36" t="str">
        <f t="shared" si="52"/>
        <v/>
      </c>
      <c r="H51" s="36" t="str">
        <f t="shared" si="52"/>
        <v/>
      </c>
      <c r="I51" s="36" t="str">
        <f t="shared" si="52"/>
        <v/>
      </c>
      <c r="J51" s="36" t="str">
        <f t="shared" si="52"/>
        <v/>
      </c>
      <c r="K51" s="36" t="str">
        <f t="shared" si="52"/>
        <v/>
      </c>
      <c r="L51" s="36" t="str">
        <f t="shared" si="52"/>
        <v/>
      </c>
      <c r="M51" s="36" t="str">
        <f t="shared" si="52"/>
        <v/>
      </c>
      <c r="N51" s="36" t="str">
        <f t="shared" si="52"/>
        <v/>
      </c>
      <c r="O51" s="36" t="str">
        <f t="shared" si="52"/>
        <v/>
      </c>
      <c r="P51" s="36" t="str">
        <f t="shared" si="52"/>
        <v/>
      </c>
      <c r="Q51" s="36" t="str">
        <f t="shared" si="52"/>
        <v/>
      </c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1" t="str">
        <f t="shared" si="3"/>
        <v/>
      </c>
      <c r="AE51" s="18" t="str">
        <f t="shared" si="4"/>
        <v/>
      </c>
      <c r="AF51" s="18" t="str">
        <f t="shared" si="5"/>
        <v/>
      </c>
      <c r="AG51" s="18" t="str">
        <f t="shared" si="6"/>
        <v/>
      </c>
    </row>
    <row r="52" ht="15.75" customHeight="1">
      <c r="A52" s="34" t="str">
        <f>IF('生徒名簿'!$B52="","",'生徒名簿'!$A52)</f>
        <v/>
      </c>
      <c r="B52" s="29" t="str">
        <f>IF('生徒名簿'!$B52="","",'生徒名簿'!$B52)</f>
        <v/>
      </c>
      <c r="C52" s="29" t="str">
        <f>IF('生徒名簿'!$D52="","",'生徒名簿'!$D52)</f>
        <v/>
      </c>
      <c r="D52" s="34" t="str">
        <f>IF('生徒名簿'!$B52="","",'生徒名簿'!$H52)</f>
        <v/>
      </c>
      <c r="E52" s="25" t="str">
        <f>IF('生徒名簿'!$B52="","",'生徒名簿'!$I52)</f>
        <v/>
      </c>
      <c r="F52" s="36" t="str">
        <f t="shared" ref="F52:Q52" si="53">IF($B52="","",IF($D52="在籍",$E52,0))</f>
        <v/>
      </c>
      <c r="G52" s="36" t="str">
        <f t="shared" si="53"/>
        <v/>
      </c>
      <c r="H52" s="36" t="str">
        <f t="shared" si="53"/>
        <v/>
      </c>
      <c r="I52" s="36" t="str">
        <f t="shared" si="53"/>
        <v/>
      </c>
      <c r="J52" s="36" t="str">
        <f t="shared" si="53"/>
        <v/>
      </c>
      <c r="K52" s="36" t="str">
        <f t="shared" si="53"/>
        <v/>
      </c>
      <c r="L52" s="36" t="str">
        <f t="shared" si="53"/>
        <v/>
      </c>
      <c r="M52" s="36" t="str">
        <f t="shared" si="53"/>
        <v/>
      </c>
      <c r="N52" s="36" t="str">
        <f t="shared" si="53"/>
        <v/>
      </c>
      <c r="O52" s="36" t="str">
        <f t="shared" si="53"/>
        <v/>
      </c>
      <c r="P52" s="36" t="str">
        <f t="shared" si="53"/>
        <v/>
      </c>
      <c r="Q52" s="36" t="str">
        <f t="shared" si="53"/>
        <v/>
      </c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1" t="str">
        <f t="shared" si="3"/>
        <v/>
      </c>
      <c r="AE52" s="18" t="str">
        <f t="shared" si="4"/>
        <v/>
      </c>
      <c r="AF52" s="18" t="str">
        <f t="shared" si="5"/>
        <v/>
      </c>
      <c r="AG52" s="18" t="str">
        <f t="shared" si="6"/>
        <v/>
      </c>
    </row>
    <row r="53" ht="15.75" customHeight="1">
      <c r="A53" s="34" t="str">
        <f>IF('生徒名簿'!$B53="","",'生徒名簿'!$A53)</f>
        <v/>
      </c>
      <c r="B53" s="29" t="str">
        <f>IF('生徒名簿'!$B53="","",'生徒名簿'!$B53)</f>
        <v/>
      </c>
      <c r="C53" s="29" t="str">
        <f>IF('生徒名簿'!$D53="","",'生徒名簿'!$D53)</f>
        <v/>
      </c>
      <c r="D53" s="34" t="str">
        <f>IF('生徒名簿'!$B53="","",'生徒名簿'!$H53)</f>
        <v/>
      </c>
      <c r="E53" s="25" t="str">
        <f>IF('生徒名簿'!$B53="","",'生徒名簿'!$I53)</f>
        <v/>
      </c>
      <c r="F53" s="36" t="str">
        <f t="shared" ref="F53:Q53" si="54">IF($B53="","",IF($D53="在籍",$E53,0))</f>
        <v/>
      </c>
      <c r="G53" s="36" t="str">
        <f t="shared" si="54"/>
        <v/>
      </c>
      <c r="H53" s="36" t="str">
        <f t="shared" si="54"/>
        <v/>
      </c>
      <c r="I53" s="36" t="str">
        <f t="shared" si="54"/>
        <v/>
      </c>
      <c r="J53" s="36" t="str">
        <f t="shared" si="54"/>
        <v/>
      </c>
      <c r="K53" s="36" t="str">
        <f t="shared" si="54"/>
        <v/>
      </c>
      <c r="L53" s="36" t="str">
        <f t="shared" si="54"/>
        <v/>
      </c>
      <c r="M53" s="36" t="str">
        <f t="shared" si="54"/>
        <v/>
      </c>
      <c r="N53" s="36" t="str">
        <f t="shared" si="54"/>
        <v/>
      </c>
      <c r="O53" s="36" t="str">
        <f t="shared" si="54"/>
        <v/>
      </c>
      <c r="P53" s="36" t="str">
        <f t="shared" si="54"/>
        <v/>
      </c>
      <c r="Q53" s="36" t="str">
        <f t="shared" si="54"/>
        <v/>
      </c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1" t="str">
        <f t="shared" si="3"/>
        <v/>
      </c>
      <c r="AE53" s="18" t="str">
        <f t="shared" si="4"/>
        <v/>
      </c>
      <c r="AF53" s="18" t="str">
        <f t="shared" si="5"/>
        <v/>
      </c>
      <c r="AG53" s="18" t="str">
        <f t="shared" si="6"/>
        <v/>
      </c>
    </row>
    <row r="54" ht="15.75" customHeight="1">
      <c r="A54" s="34" t="str">
        <f>IF('生徒名簿'!$B54="","",'生徒名簿'!$A54)</f>
        <v/>
      </c>
      <c r="B54" s="29" t="str">
        <f>IF('生徒名簿'!$B54="","",'生徒名簿'!$B54)</f>
        <v/>
      </c>
      <c r="C54" s="29" t="str">
        <f>IF('生徒名簿'!$D54="","",'生徒名簿'!$D54)</f>
        <v/>
      </c>
      <c r="D54" s="34" t="str">
        <f>IF('生徒名簿'!$B54="","",'生徒名簿'!$H54)</f>
        <v/>
      </c>
      <c r="E54" s="25" t="str">
        <f>IF('生徒名簿'!$B54="","",'生徒名簿'!$I54)</f>
        <v/>
      </c>
      <c r="F54" s="36" t="str">
        <f t="shared" ref="F54:Q54" si="55">IF($B54="","",IF($D54="在籍",$E54,0))</f>
        <v/>
      </c>
      <c r="G54" s="36" t="str">
        <f t="shared" si="55"/>
        <v/>
      </c>
      <c r="H54" s="36" t="str">
        <f t="shared" si="55"/>
        <v/>
      </c>
      <c r="I54" s="36" t="str">
        <f t="shared" si="55"/>
        <v/>
      </c>
      <c r="J54" s="36" t="str">
        <f t="shared" si="55"/>
        <v/>
      </c>
      <c r="K54" s="36" t="str">
        <f t="shared" si="55"/>
        <v/>
      </c>
      <c r="L54" s="36" t="str">
        <f t="shared" si="55"/>
        <v/>
      </c>
      <c r="M54" s="36" t="str">
        <f t="shared" si="55"/>
        <v/>
      </c>
      <c r="N54" s="36" t="str">
        <f t="shared" si="55"/>
        <v/>
      </c>
      <c r="O54" s="36" t="str">
        <f t="shared" si="55"/>
        <v/>
      </c>
      <c r="P54" s="36" t="str">
        <f t="shared" si="55"/>
        <v/>
      </c>
      <c r="Q54" s="36" t="str">
        <f t="shared" si="55"/>
        <v/>
      </c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1" t="str">
        <f t="shared" si="3"/>
        <v/>
      </c>
      <c r="AE54" s="18" t="str">
        <f t="shared" si="4"/>
        <v/>
      </c>
      <c r="AF54" s="18" t="str">
        <f t="shared" si="5"/>
        <v/>
      </c>
      <c r="AG54" s="18" t="str">
        <f t="shared" si="6"/>
        <v/>
      </c>
    </row>
    <row r="55" ht="15.75" customHeight="1">
      <c r="A55" s="34" t="str">
        <f>IF('生徒名簿'!$B55="","",'生徒名簿'!$A55)</f>
        <v/>
      </c>
      <c r="B55" s="29" t="str">
        <f>IF('生徒名簿'!$B55="","",'生徒名簿'!$B55)</f>
        <v/>
      </c>
      <c r="C55" s="29" t="str">
        <f>IF('生徒名簿'!$D55="","",'生徒名簿'!$D55)</f>
        <v/>
      </c>
      <c r="D55" s="34" t="str">
        <f>IF('生徒名簿'!$B55="","",'生徒名簿'!$H55)</f>
        <v/>
      </c>
      <c r="E55" s="25" t="str">
        <f>IF('生徒名簿'!$B55="","",'生徒名簿'!$I55)</f>
        <v/>
      </c>
      <c r="F55" s="36" t="str">
        <f t="shared" ref="F55:Q55" si="56">IF($B55="","",IF($D55="在籍",$E55,0))</f>
        <v/>
      </c>
      <c r="G55" s="36" t="str">
        <f t="shared" si="56"/>
        <v/>
      </c>
      <c r="H55" s="36" t="str">
        <f t="shared" si="56"/>
        <v/>
      </c>
      <c r="I55" s="36" t="str">
        <f t="shared" si="56"/>
        <v/>
      </c>
      <c r="J55" s="36" t="str">
        <f t="shared" si="56"/>
        <v/>
      </c>
      <c r="K55" s="36" t="str">
        <f t="shared" si="56"/>
        <v/>
      </c>
      <c r="L55" s="36" t="str">
        <f t="shared" si="56"/>
        <v/>
      </c>
      <c r="M55" s="36" t="str">
        <f t="shared" si="56"/>
        <v/>
      </c>
      <c r="N55" s="36" t="str">
        <f t="shared" si="56"/>
        <v/>
      </c>
      <c r="O55" s="36" t="str">
        <f t="shared" si="56"/>
        <v/>
      </c>
      <c r="P55" s="36" t="str">
        <f t="shared" si="56"/>
        <v/>
      </c>
      <c r="Q55" s="36" t="str">
        <f t="shared" si="56"/>
        <v/>
      </c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1" t="str">
        <f t="shared" si="3"/>
        <v/>
      </c>
      <c r="AE55" s="18" t="str">
        <f t="shared" si="4"/>
        <v/>
      </c>
      <c r="AF55" s="18" t="str">
        <f t="shared" si="5"/>
        <v/>
      </c>
      <c r="AG55" s="18" t="str">
        <f t="shared" si="6"/>
        <v/>
      </c>
    </row>
    <row r="56" ht="15.75" customHeight="1">
      <c r="A56" s="34" t="str">
        <f>IF('生徒名簿'!$B56="","",'生徒名簿'!$A56)</f>
        <v/>
      </c>
      <c r="B56" s="29" t="str">
        <f>IF('生徒名簿'!$B56="","",'生徒名簿'!$B56)</f>
        <v/>
      </c>
      <c r="C56" s="29" t="str">
        <f>IF('生徒名簿'!$D56="","",'生徒名簿'!$D56)</f>
        <v/>
      </c>
      <c r="D56" s="34" t="str">
        <f>IF('生徒名簿'!$B56="","",'生徒名簿'!$H56)</f>
        <v/>
      </c>
      <c r="E56" s="25" t="str">
        <f>IF('生徒名簿'!$B56="","",'生徒名簿'!$I56)</f>
        <v/>
      </c>
      <c r="F56" s="36" t="str">
        <f t="shared" ref="F56:Q56" si="57">IF($B56="","",IF($D56="在籍",$E56,0))</f>
        <v/>
      </c>
      <c r="G56" s="36" t="str">
        <f t="shared" si="57"/>
        <v/>
      </c>
      <c r="H56" s="36" t="str">
        <f t="shared" si="57"/>
        <v/>
      </c>
      <c r="I56" s="36" t="str">
        <f t="shared" si="57"/>
        <v/>
      </c>
      <c r="J56" s="36" t="str">
        <f t="shared" si="57"/>
        <v/>
      </c>
      <c r="K56" s="36" t="str">
        <f t="shared" si="57"/>
        <v/>
      </c>
      <c r="L56" s="36" t="str">
        <f t="shared" si="57"/>
        <v/>
      </c>
      <c r="M56" s="36" t="str">
        <f t="shared" si="57"/>
        <v/>
      </c>
      <c r="N56" s="36" t="str">
        <f t="shared" si="57"/>
        <v/>
      </c>
      <c r="O56" s="36" t="str">
        <f t="shared" si="57"/>
        <v/>
      </c>
      <c r="P56" s="36" t="str">
        <f t="shared" si="57"/>
        <v/>
      </c>
      <c r="Q56" s="36" t="str">
        <f t="shared" si="57"/>
        <v/>
      </c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1" t="str">
        <f t="shared" si="3"/>
        <v/>
      </c>
      <c r="AE56" s="18" t="str">
        <f t="shared" si="4"/>
        <v/>
      </c>
      <c r="AF56" s="18" t="str">
        <f t="shared" si="5"/>
        <v/>
      </c>
      <c r="AG56" s="18" t="str">
        <f t="shared" si="6"/>
        <v/>
      </c>
    </row>
    <row r="57" ht="15.75" customHeight="1">
      <c r="A57" s="34" t="str">
        <f>IF('生徒名簿'!$B57="","",'生徒名簿'!$A57)</f>
        <v/>
      </c>
      <c r="B57" s="29" t="str">
        <f>IF('生徒名簿'!$B57="","",'生徒名簿'!$B57)</f>
        <v/>
      </c>
      <c r="C57" s="29" t="str">
        <f>IF('生徒名簿'!$D57="","",'生徒名簿'!$D57)</f>
        <v/>
      </c>
      <c r="D57" s="34" t="str">
        <f>IF('生徒名簿'!$B57="","",'生徒名簿'!$H57)</f>
        <v/>
      </c>
      <c r="E57" s="25" t="str">
        <f>IF('生徒名簿'!$B57="","",'生徒名簿'!$I57)</f>
        <v/>
      </c>
      <c r="F57" s="36" t="str">
        <f t="shared" ref="F57:Q57" si="58">IF($B57="","",IF($D57="在籍",$E57,0))</f>
        <v/>
      </c>
      <c r="G57" s="36" t="str">
        <f t="shared" si="58"/>
        <v/>
      </c>
      <c r="H57" s="36" t="str">
        <f t="shared" si="58"/>
        <v/>
      </c>
      <c r="I57" s="36" t="str">
        <f t="shared" si="58"/>
        <v/>
      </c>
      <c r="J57" s="36" t="str">
        <f t="shared" si="58"/>
        <v/>
      </c>
      <c r="K57" s="36" t="str">
        <f t="shared" si="58"/>
        <v/>
      </c>
      <c r="L57" s="36" t="str">
        <f t="shared" si="58"/>
        <v/>
      </c>
      <c r="M57" s="36" t="str">
        <f t="shared" si="58"/>
        <v/>
      </c>
      <c r="N57" s="36" t="str">
        <f t="shared" si="58"/>
        <v/>
      </c>
      <c r="O57" s="36" t="str">
        <f t="shared" si="58"/>
        <v/>
      </c>
      <c r="P57" s="36" t="str">
        <f t="shared" si="58"/>
        <v/>
      </c>
      <c r="Q57" s="36" t="str">
        <f t="shared" si="58"/>
        <v/>
      </c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1" t="str">
        <f t="shared" si="3"/>
        <v/>
      </c>
      <c r="AE57" s="18" t="str">
        <f t="shared" si="4"/>
        <v/>
      </c>
      <c r="AF57" s="18" t="str">
        <f t="shared" si="5"/>
        <v/>
      </c>
      <c r="AG57" s="18" t="str">
        <f t="shared" si="6"/>
        <v/>
      </c>
    </row>
    <row r="58" ht="15.75" customHeight="1">
      <c r="A58" s="34" t="str">
        <f>IF('生徒名簿'!$B58="","",'生徒名簿'!$A58)</f>
        <v/>
      </c>
      <c r="B58" s="29" t="str">
        <f>IF('生徒名簿'!$B58="","",'生徒名簿'!$B58)</f>
        <v/>
      </c>
      <c r="C58" s="29" t="str">
        <f>IF('生徒名簿'!$D58="","",'生徒名簿'!$D58)</f>
        <v/>
      </c>
      <c r="D58" s="34" t="str">
        <f>IF('生徒名簿'!$B58="","",'生徒名簿'!$H58)</f>
        <v/>
      </c>
      <c r="E58" s="25" t="str">
        <f>IF('生徒名簿'!$B58="","",'生徒名簿'!$I58)</f>
        <v/>
      </c>
      <c r="F58" s="36" t="str">
        <f t="shared" ref="F58:Q58" si="59">IF($B58="","",IF($D58="在籍",$E58,0))</f>
        <v/>
      </c>
      <c r="G58" s="36" t="str">
        <f t="shared" si="59"/>
        <v/>
      </c>
      <c r="H58" s="36" t="str">
        <f t="shared" si="59"/>
        <v/>
      </c>
      <c r="I58" s="36" t="str">
        <f t="shared" si="59"/>
        <v/>
      </c>
      <c r="J58" s="36" t="str">
        <f t="shared" si="59"/>
        <v/>
      </c>
      <c r="K58" s="36" t="str">
        <f t="shared" si="59"/>
        <v/>
      </c>
      <c r="L58" s="36" t="str">
        <f t="shared" si="59"/>
        <v/>
      </c>
      <c r="M58" s="36" t="str">
        <f t="shared" si="59"/>
        <v/>
      </c>
      <c r="N58" s="36" t="str">
        <f t="shared" si="59"/>
        <v/>
      </c>
      <c r="O58" s="36" t="str">
        <f t="shared" si="59"/>
        <v/>
      </c>
      <c r="P58" s="36" t="str">
        <f t="shared" si="59"/>
        <v/>
      </c>
      <c r="Q58" s="36" t="str">
        <f t="shared" si="59"/>
        <v/>
      </c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1" t="str">
        <f t="shared" si="3"/>
        <v/>
      </c>
      <c r="AE58" s="18" t="str">
        <f t="shared" si="4"/>
        <v/>
      </c>
      <c r="AF58" s="18" t="str">
        <f t="shared" si="5"/>
        <v/>
      </c>
      <c r="AG58" s="18" t="str">
        <f t="shared" si="6"/>
        <v/>
      </c>
    </row>
    <row r="59" ht="15.75" customHeight="1">
      <c r="A59" s="34" t="str">
        <f>IF('生徒名簿'!$B59="","",'生徒名簿'!$A59)</f>
        <v/>
      </c>
      <c r="B59" s="29" t="str">
        <f>IF('生徒名簿'!$B59="","",'生徒名簿'!$B59)</f>
        <v/>
      </c>
      <c r="C59" s="29" t="str">
        <f>IF('生徒名簿'!$D59="","",'生徒名簿'!$D59)</f>
        <v/>
      </c>
      <c r="D59" s="34" t="str">
        <f>IF('生徒名簿'!$B59="","",'生徒名簿'!$H59)</f>
        <v/>
      </c>
      <c r="E59" s="25" t="str">
        <f>IF('生徒名簿'!$B59="","",'生徒名簿'!$I59)</f>
        <v/>
      </c>
      <c r="F59" s="36" t="str">
        <f t="shared" ref="F59:Q59" si="60">IF($B59="","",IF($D59="在籍",$E59,0))</f>
        <v/>
      </c>
      <c r="G59" s="36" t="str">
        <f t="shared" si="60"/>
        <v/>
      </c>
      <c r="H59" s="36" t="str">
        <f t="shared" si="60"/>
        <v/>
      </c>
      <c r="I59" s="36" t="str">
        <f t="shared" si="60"/>
        <v/>
      </c>
      <c r="J59" s="36" t="str">
        <f t="shared" si="60"/>
        <v/>
      </c>
      <c r="K59" s="36" t="str">
        <f t="shared" si="60"/>
        <v/>
      </c>
      <c r="L59" s="36" t="str">
        <f t="shared" si="60"/>
        <v/>
      </c>
      <c r="M59" s="36" t="str">
        <f t="shared" si="60"/>
        <v/>
      </c>
      <c r="N59" s="36" t="str">
        <f t="shared" si="60"/>
        <v/>
      </c>
      <c r="O59" s="36" t="str">
        <f t="shared" si="60"/>
        <v/>
      </c>
      <c r="P59" s="36" t="str">
        <f t="shared" si="60"/>
        <v/>
      </c>
      <c r="Q59" s="36" t="str">
        <f t="shared" si="60"/>
        <v/>
      </c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1" t="str">
        <f t="shared" si="3"/>
        <v/>
      </c>
      <c r="AE59" s="18" t="str">
        <f t="shared" si="4"/>
        <v/>
      </c>
      <c r="AF59" s="18" t="str">
        <f t="shared" si="5"/>
        <v/>
      </c>
      <c r="AG59" s="18" t="str">
        <f t="shared" si="6"/>
        <v/>
      </c>
    </row>
    <row r="60" ht="15.75" customHeight="1">
      <c r="A60" s="34" t="str">
        <f>IF('生徒名簿'!$B60="","",'生徒名簿'!$A60)</f>
        <v/>
      </c>
      <c r="B60" s="29" t="str">
        <f>IF('生徒名簿'!$B60="","",'生徒名簿'!$B60)</f>
        <v/>
      </c>
      <c r="C60" s="29" t="str">
        <f>IF('生徒名簿'!$D60="","",'生徒名簿'!$D60)</f>
        <v/>
      </c>
      <c r="D60" s="34" t="str">
        <f>IF('生徒名簿'!$B60="","",'生徒名簿'!$H60)</f>
        <v/>
      </c>
      <c r="E60" s="25" t="str">
        <f>IF('生徒名簿'!$B60="","",'生徒名簿'!$I60)</f>
        <v/>
      </c>
      <c r="F60" s="36" t="str">
        <f t="shared" ref="F60:Q60" si="61">IF($B60="","",IF($D60="在籍",$E60,0))</f>
        <v/>
      </c>
      <c r="G60" s="36" t="str">
        <f t="shared" si="61"/>
        <v/>
      </c>
      <c r="H60" s="36" t="str">
        <f t="shared" si="61"/>
        <v/>
      </c>
      <c r="I60" s="36" t="str">
        <f t="shared" si="61"/>
        <v/>
      </c>
      <c r="J60" s="36" t="str">
        <f t="shared" si="61"/>
        <v/>
      </c>
      <c r="K60" s="36" t="str">
        <f t="shared" si="61"/>
        <v/>
      </c>
      <c r="L60" s="36" t="str">
        <f t="shared" si="61"/>
        <v/>
      </c>
      <c r="M60" s="36" t="str">
        <f t="shared" si="61"/>
        <v/>
      </c>
      <c r="N60" s="36" t="str">
        <f t="shared" si="61"/>
        <v/>
      </c>
      <c r="O60" s="36" t="str">
        <f t="shared" si="61"/>
        <v/>
      </c>
      <c r="P60" s="36" t="str">
        <f t="shared" si="61"/>
        <v/>
      </c>
      <c r="Q60" s="36" t="str">
        <f t="shared" si="61"/>
        <v/>
      </c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1" t="str">
        <f t="shared" si="3"/>
        <v/>
      </c>
      <c r="AE60" s="18" t="str">
        <f t="shared" si="4"/>
        <v/>
      </c>
      <c r="AF60" s="18" t="str">
        <f t="shared" si="5"/>
        <v/>
      </c>
      <c r="AG60" s="18" t="str">
        <f t="shared" si="6"/>
        <v/>
      </c>
    </row>
    <row r="61" ht="15.75" customHeight="1">
      <c r="A61" s="34" t="str">
        <f>IF('生徒名簿'!$B61="","",'生徒名簿'!$A61)</f>
        <v/>
      </c>
      <c r="B61" s="29" t="str">
        <f>IF('生徒名簿'!$B61="","",'生徒名簿'!$B61)</f>
        <v/>
      </c>
      <c r="C61" s="29" t="str">
        <f>IF('生徒名簿'!$D61="","",'生徒名簿'!$D61)</f>
        <v/>
      </c>
      <c r="D61" s="34" t="str">
        <f>IF('生徒名簿'!$B61="","",'生徒名簿'!$H61)</f>
        <v/>
      </c>
      <c r="E61" s="25" t="str">
        <f>IF('生徒名簿'!$B61="","",'生徒名簿'!$I61)</f>
        <v/>
      </c>
      <c r="F61" s="36" t="str">
        <f t="shared" ref="F61:Q61" si="62">IF($B61="","",IF($D61="在籍",$E61,0))</f>
        <v/>
      </c>
      <c r="G61" s="36" t="str">
        <f t="shared" si="62"/>
        <v/>
      </c>
      <c r="H61" s="36" t="str">
        <f t="shared" si="62"/>
        <v/>
      </c>
      <c r="I61" s="36" t="str">
        <f t="shared" si="62"/>
        <v/>
      </c>
      <c r="J61" s="36" t="str">
        <f t="shared" si="62"/>
        <v/>
      </c>
      <c r="K61" s="36" t="str">
        <f t="shared" si="62"/>
        <v/>
      </c>
      <c r="L61" s="36" t="str">
        <f t="shared" si="62"/>
        <v/>
      </c>
      <c r="M61" s="36" t="str">
        <f t="shared" si="62"/>
        <v/>
      </c>
      <c r="N61" s="36" t="str">
        <f t="shared" si="62"/>
        <v/>
      </c>
      <c r="O61" s="36" t="str">
        <f t="shared" si="62"/>
        <v/>
      </c>
      <c r="P61" s="36" t="str">
        <f t="shared" si="62"/>
        <v/>
      </c>
      <c r="Q61" s="36" t="str">
        <f t="shared" si="62"/>
        <v/>
      </c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1" t="str">
        <f t="shared" si="3"/>
        <v/>
      </c>
      <c r="AE61" s="18" t="str">
        <f t="shared" si="4"/>
        <v/>
      </c>
      <c r="AF61" s="18" t="str">
        <f t="shared" si="5"/>
        <v/>
      </c>
      <c r="AG61" s="18" t="str">
        <f t="shared" si="6"/>
        <v/>
      </c>
    </row>
    <row r="62" ht="15.75" customHeight="1">
      <c r="A62" s="34" t="str">
        <f>IF('生徒名簿'!$B62="","",'生徒名簿'!$A62)</f>
        <v/>
      </c>
      <c r="B62" s="29" t="str">
        <f>IF('生徒名簿'!$B62="","",'生徒名簿'!$B62)</f>
        <v/>
      </c>
      <c r="C62" s="29" t="str">
        <f>IF('生徒名簿'!$D62="","",'生徒名簿'!$D62)</f>
        <v/>
      </c>
      <c r="D62" s="34" t="str">
        <f>IF('生徒名簿'!$B62="","",'生徒名簿'!$H62)</f>
        <v/>
      </c>
      <c r="E62" s="25" t="str">
        <f>IF('生徒名簿'!$B62="","",'生徒名簿'!$I62)</f>
        <v/>
      </c>
      <c r="F62" s="36" t="str">
        <f t="shared" ref="F62:Q62" si="63">IF($B62="","",IF($D62="在籍",$E62,0))</f>
        <v/>
      </c>
      <c r="G62" s="36" t="str">
        <f t="shared" si="63"/>
        <v/>
      </c>
      <c r="H62" s="36" t="str">
        <f t="shared" si="63"/>
        <v/>
      </c>
      <c r="I62" s="36" t="str">
        <f t="shared" si="63"/>
        <v/>
      </c>
      <c r="J62" s="36" t="str">
        <f t="shared" si="63"/>
        <v/>
      </c>
      <c r="K62" s="36" t="str">
        <f t="shared" si="63"/>
        <v/>
      </c>
      <c r="L62" s="36" t="str">
        <f t="shared" si="63"/>
        <v/>
      </c>
      <c r="M62" s="36" t="str">
        <f t="shared" si="63"/>
        <v/>
      </c>
      <c r="N62" s="36" t="str">
        <f t="shared" si="63"/>
        <v/>
      </c>
      <c r="O62" s="36" t="str">
        <f t="shared" si="63"/>
        <v/>
      </c>
      <c r="P62" s="36" t="str">
        <f t="shared" si="63"/>
        <v/>
      </c>
      <c r="Q62" s="36" t="str">
        <f t="shared" si="63"/>
        <v/>
      </c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1" t="str">
        <f t="shared" si="3"/>
        <v/>
      </c>
      <c r="AE62" s="18" t="str">
        <f t="shared" si="4"/>
        <v/>
      </c>
      <c r="AF62" s="18" t="str">
        <f t="shared" si="5"/>
        <v/>
      </c>
      <c r="AG62" s="18" t="str">
        <f t="shared" si="6"/>
        <v/>
      </c>
    </row>
    <row r="63" ht="15.75" customHeight="1">
      <c r="A63" s="34" t="str">
        <f>IF('生徒名簿'!$B63="","",'生徒名簿'!$A63)</f>
        <v/>
      </c>
      <c r="B63" s="29" t="str">
        <f>IF('生徒名簿'!$B63="","",'生徒名簿'!$B63)</f>
        <v/>
      </c>
      <c r="C63" s="29" t="str">
        <f>IF('生徒名簿'!$D63="","",'生徒名簿'!$D63)</f>
        <v/>
      </c>
      <c r="D63" s="34" t="str">
        <f>IF('生徒名簿'!$B63="","",'生徒名簿'!$H63)</f>
        <v/>
      </c>
      <c r="E63" s="25" t="str">
        <f>IF('生徒名簿'!$B63="","",'生徒名簿'!$I63)</f>
        <v/>
      </c>
      <c r="F63" s="36" t="str">
        <f t="shared" ref="F63:Q63" si="64">IF($B63="","",IF($D63="在籍",$E63,0))</f>
        <v/>
      </c>
      <c r="G63" s="36" t="str">
        <f t="shared" si="64"/>
        <v/>
      </c>
      <c r="H63" s="36" t="str">
        <f t="shared" si="64"/>
        <v/>
      </c>
      <c r="I63" s="36" t="str">
        <f t="shared" si="64"/>
        <v/>
      </c>
      <c r="J63" s="36" t="str">
        <f t="shared" si="64"/>
        <v/>
      </c>
      <c r="K63" s="36" t="str">
        <f t="shared" si="64"/>
        <v/>
      </c>
      <c r="L63" s="36" t="str">
        <f t="shared" si="64"/>
        <v/>
      </c>
      <c r="M63" s="36" t="str">
        <f t="shared" si="64"/>
        <v/>
      </c>
      <c r="N63" s="36" t="str">
        <f t="shared" si="64"/>
        <v/>
      </c>
      <c r="O63" s="36" t="str">
        <f t="shared" si="64"/>
        <v/>
      </c>
      <c r="P63" s="36" t="str">
        <f t="shared" si="64"/>
        <v/>
      </c>
      <c r="Q63" s="36" t="str">
        <f t="shared" si="64"/>
        <v/>
      </c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1" t="str">
        <f t="shared" si="3"/>
        <v/>
      </c>
      <c r="AE63" s="18" t="str">
        <f t="shared" si="4"/>
        <v/>
      </c>
      <c r="AF63" s="18" t="str">
        <f t="shared" si="5"/>
        <v/>
      </c>
      <c r="AG63" s="18" t="str">
        <f t="shared" si="6"/>
        <v/>
      </c>
    </row>
    <row r="64" ht="15.75" customHeight="1">
      <c r="A64" s="34" t="str">
        <f>IF('生徒名簿'!$B64="","",'生徒名簿'!$A64)</f>
        <v/>
      </c>
      <c r="B64" s="29" t="str">
        <f>IF('生徒名簿'!$B64="","",'生徒名簿'!$B64)</f>
        <v/>
      </c>
      <c r="C64" s="29" t="str">
        <f>IF('生徒名簿'!$D64="","",'生徒名簿'!$D64)</f>
        <v/>
      </c>
      <c r="D64" s="34" t="str">
        <f>IF('生徒名簿'!$B64="","",'生徒名簿'!$H64)</f>
        <v/>
      </c>
      <c r="E64" s="25" t="str">
        <f>IF('生徒名簿'!$B64="","",'生徒名簿'!$I64)</f>
        <v/>
      </c>
      <c r="F64" s="36" t="str">
        <f t="shared" ref="F64:Q64" si="65">IF($B64="","",IF($D64="在籍",$E64,0))</f>
        <v/>
      </c>
      <c r="G64" s="36" t="str">
        <f t="shared" si="65"/>
        <v/>
      </c>
      <c r="H64" s="36" t="str">
        <f t="shared" si="65"/>
        <v/>
      </c>
      <c r="I64" s="36" t="str">
        <f t="shared" si="65"/>
        <v/>
      </c>
      <c r="J64" s="36" t="str">
        <f t="shared" si="65"/>
        <v/>
      </c>
      <c r="K64" s="36" t="str">
        <f t="shared" si="65"/>
        <v/>
      </c>
      <c r="L64" s="36" t="str">
        <f t="shared" si="65"/>
        <v/>
      </c>
      <c r="M64" s="36" t="str">
        <f t="shared" si="65"/>
        <v/>
      </c>
      <c r="N64" s="36" t="str">
        <f t="shared" si="65"/>
        <v/>
      </c>
      <c r="O64" s="36" t="str">
        <f t="shared" si="65"/>
        <v/>
      </c>
      <c r="P64" s="36" t="str">
        <f t="shared" si="65"/>
        <v/>
      </c>
      <c r="Q64" s="36" t="str">
        <f t="shared" si="65"/>
        <v/>
      </c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1" t="str">
        <f t="shared" si="3"/>
        <v/>
      </c>
      <c r="AE64" s="18" t="str">
        <f t="shared" si="4"/>
        <v/>
      </c>
      <c r="AF64" s="18" t="str">
        <f t="shared" si="5"/>
        <v/>
      </c>
      <c r="AG64" s="18" t="str">
        <f t="shared" si="6"/>
        <v/>
      </c>
    </row>
    <row r="65" ht="15.75" customHeight="1">
      <c r="A65" s="34" t="str">
        <f>IF('生徒名簿'!$B65="","",'生徒名簿'!$A65)</f>
        <v/>
      </c>
      <c r="B65" s="29" t="str">
        <f>IF('生徒名簿'!$B65="","",'生徒名簿'!$B65)</f>
        <v/>
      </c>
      <c r="C65" s="29" t="str">
        <f>IF('生徒名簿'!$D65="","",'生徒名簿'!$D65)</f>
        <v/>
      </c>
      <c r="D65" s="34" t="str">
        <f>IF('生徒名簿'!$B65="","",'生徒名簿'!$H65)</f>
        <v/>
      </c>
      <c r="E65" s="25" t="str">
        <f>IF('生徒名簿'!$B65="","",'生徒名簿'!$I65)</f>
        <v/>
      </c>
      <c r="F65" s="36" t="str">
        <f t="shared" ref="F65:Q65" si="66">IF($B65="","",IF($D65="在籍",$E65,0))</f>
        <v/>
      </c>
      <c r="G65" s="36" t="str">
        <f t="shared" si="66"/>
        <v/>
      </c>
      <c r="H65" s="36" t="str">
        <f t="shared" si="66"/>
        <v/>
      </c>
      <c r="I65" s="36" t="str">
        <f t="shared" si="66"/>
        <v/>
      </c>
      <c r="J65" s="36" t="str">
        <f t="shared" si="66"/>
        <v/>
      </c>
      <c r="K65" s="36" t="str">
        <f t="shared" si="66"/>
        <v/>
      </c>
      <c r="L65" s="36" t="str">
        <f t="shared" si="66"/>
        <v/>
      </c>
      <c r="M65" s="36" t="str">
        <f t="shared" si="66"/>
        <v/>
      </c>
      <c r="N65" s="36" t="str">
        <f t="shared" si="66"/>
        <v/>
      </c>
      <c r="O65" s="36" t="str">
        <f t="shared" si="66"/>
        <v/>
      </c>
      <c r="P65" s="36" t="str">
        <f t="shared" si="66"/>
        <v/>
      </c>
      <c r="Q65" s="36" t="str">
        <f t="shared" si="66"/>
        <v/>
      </c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1" t="str">
        <f t="shared" si="3"/>
        <v/>
      </c>
      <c r="AE65" s="18" t="str">
        <f t="shared" si="4"/>
        <v/>
      </c>
      <c r="AF65" s="18" t="str">
        <f t="shared" si="5"/>
        <v/>
      </c>
      <c r="AG65" s="18" t="str">
        <f t="shared" si="6"/>
        <v/>
      </c>
    </row>
    <row r="66" ht="15.75" customHeight="1">
      <c r="A66" s="34" t="str">
        <f>IF('生徒名簿'!$B66="","",'生徒名簿'!$A66)</f>
        <v/>
      </c>
      <c r="B66" s="29" t="str">
        <f>IF('生徒名簿'!$B66="","",'生徒名簿'!$B66)</f>
        <v/>
      </c>
      <c r="C66" s="29" t="str">
        <f>IF('生徒名簿'!$D66="","",'生徒名簿'!$D66)</f>
        <v/>
      </c>
      <c r="D66" s="34" t="str">
        <f>IF('生徒名簿'!$B66="","",'生徒名簿'!$H66)</f>
        <v/>
      </c>
      <c r="E66" s="25" t="str">
        <f>IF('生徒名簿'!$B66="","",'生徒名簿'!$I66)</f>
        <v/>
      </c>
      <c r="F66" s="36" t="str">
        <f t="shared" ref="F66:Q66" si="67">IF($B66="","",IF($D66="在籍",$E66,0))</f>
        <v/>
      </c>
      <c r="G66" s="36" t="str">
        <f t="shared" si="67"/>
        <v/>
      </c>
      <c r="H66" s="36" t="str">
        <f t="shared" si="67"/>
        <v/>
      </c>
      <c r="I66" s="36" t="str">
        <f t="shared" si="67"/>
        <v/>
      </c>
      <c r="J66" s="36" t="str">
        <f t="shared" si="67"/>
        <v/>
      </c>
      <c r="K66" s="36" t="str">
        <f t="shared" si="67"/>
        <v/>
      </c>
      <c r="L66" s="36" t="str">
        <f t="shared" si="67"/>
        <v/>
      </c>
      <c r="M66" s="36" t="str">
        <f t="shared" si="67"/>
        <v/>
      </c>
      <c r="N66" s="36" t="str">
        <f t="shared" si="67"/>
        <v/>
      </c>
      <c r="O66" s="36" t="str">
        <f t="shared" si="67"/>
        <v/>
      </c>
      <c r="P66" s="36" t="str">
        <f t="shared" si="67"/>
        <v/>
      </c>
      <c r="Q66" s="36" t="str">
        <f t="shared" si="67"/>
        <v/>
      </c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1" t="str">
        <f t="shared" si="3"/>
        <v/>
      </c>
      <c r="AE66" s="18" t="str">
        <f t="shared" si="4"/>
        <v/>
      </c>
      <c r="AF66" s="18" t="str">
        <f t="shared" si="5"/>
        <v/>
      </c>
      <c r="AG66" s="18" t="str">
        <f t="shared" si="6"/>
        <v/>
      </c>
    </row>
    <row r="67" ht="15.75" customHeight="1">
      <c r="A67" s="34" t="str">
        <f>IF('生徒名簿'!$B67="","",'生徒名簿'!$A67)</f>
        <v/>
      </c>
      <c r="B67" s="29" t="str">
        <f>IF('生徒名簿'!$B67="","",'生徒名簿'!$B67)</f>
        <v/>
      </c>
      <c r="C67" s="29" t="str">
        <f>IF('生徒名簿'!$D67="","",'生徒名簿'!$D67)</f>
        <v/>
      </c>
      <c r="D67" s="34" t="str">
        <f>IF('生徒名簿'!$B67="","",'生徒名簿'!$H67)</f>
        <v/>
      </c>
      <c r="E67" s="25" t="str">
        <f>IF('生徒名簿'!$B67="","",'生徒名簿'!$I67)</f>
        <v/>
      </c>
      <c r="F67" s="36" t="str">
        <f t="shared" ref="F67:Q67" si="68">IF($B67="","",IF($D67="在籍",$E67,0))</f>
        <v/>
      </c>
      <c r="G67" s="36" t="str">
        <f t="shared" si="68"/>
        <v/>
      </c>
      <c r="H67" s="36" t="str">
        <f t="shared" si="68"/>
        <v/>
      </c>
      <c r="I67" s="36" t="str">
        <f t="shared" si="68"/>
        <v/>
      </c>
      <c r="J67" s="36" t="str">
        <f t="shared" si="68"/>
        <v/>
      </c>
      <c r="K67" s="36" t="str">
        <f t="shared" si="68"/>
        <v/>
      </c>
      <c r="L67" s="36" t="str">
        <f t="shared" si="68"/>
        <v/>
      </c>
      <c r="M67" s="36" t="str">
        <f t="shared" si="68"/>
        <v/>
      </c>
      <c r="N67" s="36" t="str">
        <f t="shared" si="68"/>
        <v/>
      </c>
      <c r="O67" s="36" t="str">
        <f t="shared" si="68"/>
        <v/>
      </c>
      <c r="P67" s="36" t="str">
        <f t="shared" si="68"/>
        <v/>
      </c>
      <c r="Q67" s="36" t="str">
        <f t="shared" si="68"/>
        <v/>
      </c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1" t="str">
        <f t="shared" si="3"/>
        <v/>
      </c>
      <c r="AE67" s="18" t="str">
        <f t="shared" si="4"/>
        <v/>
      </c>
      <c r="AF67" s="18" t="str">
        <f t="shared" si="5"/>
        <v/>
      </c>
      <c r="AG67" s="18" t="str">
        <f t="shared" si="6"/>
        <v/>
      </c>
    </row>
    <row r="68" ht="15.75" customHeight="1">
      <c r="A68" s="34" t="str">
        <f>IF('生徒名簿'!$B68="","",'生徒名簿'!$A68)</f>
        <v/>
      </c>
      <c r="B68" s="29" t="str">
        <f>IF('生徒名簿'!$B68="","",'生徒名簿'!$B68)</f>
        <v/>
      </c>
      <c r="C68" s="29" t="str">
        <f>IF('生徒名簿'!$D68="","",'生徒名簿'!$D68)</f>
        <v/>
      </c>
      <c r="D68" s="34" t="str">
        <f>IF('生徒名簿'!$B68="","",'生徒名簿'!$H68)</f>
        <v/>
      </c>
      <c r="E68" s="25" t="str">
        <f>IF('生徒名簿'!$B68="","",'生徒名簿'!$I68)</f>
        <v/>
      </c>
      <c r="F68" s="36" t="str">
        <f t="shared" ref="F68:Q68" si="69">IF($B68="","",IF($D68="在籍",$E68,0))</f>
        <v/>
      </c>
      <c r="G68" s="36" t="str">
        <f t="shared" si="69"/>
        <v/>
      </c>
      <c r="H68" s="36" t="str">
        <f t="shared" si="69"/>
        <v/>
      </c>
      <c r="I68" s="36" t="str">
        <f t="shared" si="69"/>
        <v/>
      </c>
      <c r="J68" s="36" t="str">
        <f t="shared" si="69"/>
        <v/>
      </c>
      <c r="K68" s="36" t="str">
        <f t="shared" si="69"/>
        <v/>
      </c>
      <c r="L68" s="36" t="str">
        <f t="shared" si="69"/>
        <v/>
      </c>
      <c r="M68" s="36" t="str">
        <f t="shared" si="69"/>
        <v/>
      </c>
      <c r="N68" s="36" t="str">
        <f t="shared" si="69"/>
        <v/>
      </c>
      <c r="O68" s="36" t="str">
        <f t="shared" si="69"/>
        <v/>
      </c>
      <c r="P68" s="36" t="str">
        <f t="shared" si="69"/>
        <v/>
      </c>
      <c r="Q68" s="36" t="str">
        <f t="shared" si="69"/>
        <v/>
      </c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1" t="str">
        <f t="shared" si="3"/>
        <v/>
      </c>
      <c r="AE68" s="18" t="str">
        <f t="shared" si="4"/>
        <v/>
      </c>
      <c r="AF68" s="18" t="str">
        <f t="shared" si="5"/>
        <v/>
      </c>
      <c r="AG68" s="18" t="str">
        <f t="shared" si="6"/>
        <v/>
      </c>
    </row>
    <row r="69" ht="15.75" customHeight="1">
      <c r="A69" s="34" t="str">
        <f>IF('生徒名簿'!$B69="","",'生徒名簿'!$A69)</f>
        <v/>
      </c>
      <c r="B69" s="29" t="str">
        <f>IF('生徒名簿'!$B69="","",'生徒名簿'!$B69)</f>
        <v/>
      </c>
      <c r="C69" s="29" t="str">
        <f>IF('生徒名簿'!$D69="","",'生徒名簿'!$D69)</f>
        <v/>
      </c>
      <c r="D69" s="34" t="str">
        <f>IF('生徒名簿'!$B69="","",'生徒名簿'!$H69)</f>
        <v/>
      </c>
      <c r="E69" s="25" t="str">
        <f>IF('生徒名簿'!$B69="","",'生徒名簿'!$I69)</f>
        <v/>
      </c>
      <c r="F69" s="36" t="str">
        <f t="shared" ref="F69:Q69" si="70">IF($B69="","",IF($D69="在籍",$E69,0))</f>
        <v/>
      </c>
      <c r="G69" s="36" t="str">
        <f t="shared" si="70"/>
        <v/>
      </c>
      <c r="H69" s="36" t="str">
        <f t="shared" si="70"/>
        <v/>
      </c>
      <c r="I69" s="36" t="str">
        <f t="shared" si="70"/>
        <v/>
      </c>
      <c r="J69" s="36" t="str">
        <f t="shared" si="70"/>
        <v/>
      </c>
      <c r="K69" s="36" t="str">
        <f t="shared" si="70"/>
        <v/>
      </c>
      <c r="L69" s="36" t="str">
        <f t="shared" si="70"/>
        <v/>
      </c>
      <c r="M69" s="36" t="str">
        <f t="shared" si="70"/>
        <v/>
      </c>
      <c r="N69" s="36" t="str">
        <f t="shared" si="70"/>
        <v/>
      </c>
      <c r="O69" s="36" t="str">
        <f t="shared" si="70"/>
        <v/>
      </c>
      <c r="P69" s="36" t="str">
        <f t="shared" si="70"/>
        <v/>
      </c>
      <c r="Q69" s="36" t="str">
        <f t="shared" si="70"/>
        <v/>
      </c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1" t="str">
        <f t="shared" si="3"/>
        <v/>
      </c>
      <c r="AE69" s="18" t="str">
        <f t="shared" si="4"/>
        <v/>
      </c>
      <c r="AF69" s="18" t="str">
        <f t="shared" si="5"/>
        <v/>
      </c>
      <c r="AG69" s="18" t="str">
        <f t="shared" si="6"/>
        <v/>
      </c>
    </row>
    <row r="70" ht="15.75" customHeight="1">
      <c r="A70" s="34" t="str">
        <f>IF('生徒名簿'!$B70="","",'生徒名簿'!$A70)</f>
        <v/>
      </c>
      <c r="B70" s="29" t="str">
        <f>IF('生徒名簿'!$B70="","",'生徒名簿'!$B70)</f>
        <v/>
      </c>
      <c r="C70" s="29" t="str">
        <f>IF('生徒名簿'!$D70="","",'生徒名簿'!$D70)</f>
        <v/>
      </c>
      <c r="D70" s="34" t="str">
        <f>IF('生徒名簿'!$B70="","",'生徒名簿'!$H70)</f>
        <v/>
      </c>
      <c r="E70" s="25" t="str">
        <f>IF('生徒名簿'!$B70="","",'生徒名簿'!$I70)</f>
        <v/>
      </c>
      <c r="F70" s="36" t="str">
        <f t="shared" ref="F70:Q70" si="71">IF($B70="","",IF($D70="在籍",$E70,0))</f>
        <v/>
      </c>
      <c r="G70" s="36" t="str">
        <f t="shared" si="71"/>
        <v/>
      </c>
      <c r="H70" s="36" t="str">
        <f t="shared" si="71"/>
        <v/>
      </c>
      <c r="I70" s="36" t="str">
        <f t="shared" si="71"/>
        <v/>
      </c>
      <c r="J70" s="36" t="str">
        <f t="shared" si="71"/>
        <v/>
      </c>
      <c r="K70" s="36" t="str">
        <f t="shared" si="71"/>
        <v/>
      </c>
      <c r="L70" s="36" t="str">
        <f t="shared" si="71"/>
        <v/>
      </c>
      <c r="M70" s="36" t="str">
        <f t="shared" si="71"/>
        <v/>
      </c>
      <c r="N70" s="36" t="str">
        <f t="shared" si="71"/>
        <v/>
      </c>
      <c r="O70" s="36" t="str">
        <f t="shared" si="71"/>
        <v/>
      </c>
      <c r="P70" s="36" t="str">
        <f t="shared" si="71"/>
        <v/>
      </c>
      <c r="Q70" s="36" t="str">
        <f t="shared" si="71"/>
        <v/>
      </c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1" t="str">
        <f t="shared" si="3"/>
        <v/>
      </c>
      <c r="AE70" s="18" t="str">
        <f t="shared" si="4"/>
        <v/>
      </c>
      <c r="AF70" s="18" t="str">
        <f t="shared" si="5"/>
        <v/>
      </c>
      <c r="AG70" s="18" t="str">
        <f t="shared" si="6"/>
        <v/>
      </c>
    </row>
    <row r="71" ht="15.75" customHeight="1">
      <c r="A71" s="34" t="str">
        <f>IF('生徒名簿'!$B71="","",'生徒名簿'!$A71)</f>
        <v/>
      </c>
      <c r="B71" s="29" t="str">
        <f>IF('生徒名簿'!$B71="","",'生徒名簿'!$B71)</f>
        <v/>
      </c>
      <c r="C71" s="29" t="str">
        <f>IF('生徒名簿'!$D71="","",'生徒名簿'!$D71)</f>
        <v/>
      </c>
      <c r="D71" s="34" t="str">
        <f>IF('生徒名簿'!$B71="","",'生徒名簿'!$H71)</f>
        <v/>
      </c>
      <c r="E71" s="25" t="str">
        <f>IF('生徒名簿'!$B71="","",'生徒名簿'!$I71)</f>
        <v/>
      </c>
      <c r="F71" s="36" t="str">
        <f t="shared" ref="F71:Q71" si="72">IF($B71="","",IF($D71="在籍",$E71,0))</f>
        <v/>
      </c>
      <c r="G71" s="36" t="str">
        <f t="shared" si="72"/>
        <v/>
      </c>
      <c r="H71" s="36" t="str">
        <f t="shared" si="72"/>
        <v/>
      </c>
      <c r="I71" s="36" t="str">
        <f t="shared" si="72"/>
        <v/>
      </c>
      <c r="J71" s="36" t="str">
        <f t="shared" si="72"/>
        <v/>
      </c>
      <c r="K71" s="36" t="str">
        <f t="shared" si="72"/>
        <v/>
      </c>
      <c r="L71" s="36" t="str">
        <f t="shared" si="72"/>
        <v/>
      </c>
      <c r="M71" s="36" t="str">
        <f t="shared" si="72"/>
        <v/>
      </c>
      <c r="N71" s="36" t="str">
        <f t="shared" si="72"/>
        <v/>
      </c>
      <c r="O71" s="36" t="str">
        <f t="shared" si="72"/>
        <v/>
      </c>
      <c r="P71" s="36" t="str">
        <f t="shared" si="72"/>
        <v/>
      </c>
      <c r="Q71" s="36" t="str">
        <f t="shared" si="72"/>
        <v/>
      </c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1" t="str">
        <f t="shared" si="3"/>
        <v/>
      </c>
      <c r="AE71" s="18" t="str">
        <f t="shared" si="4"/>
        <v/>
      </c>
      <c r="AF71" s="18" t="str">
        <f t="shared" si="5"/>
        <v/>
      </c>
      <c r="AG71" s="18" t="str">
        <f t="shared" si="6"/>
        <v/>
      </c>
    </row>
    <row r="72" ht="15.75" customHeight="1">
      <c r="A72" s="34" t="str">
        <f>IF('生徒名簿'!$B72="","",'生徒名簿'!$A72)</f>
        <v/>
      </c>
      <c r="B72" s="29" t="str">
        <f>IF('生徒名簿'!$B72="","",'生徒名簿'!$B72)</f>
        <v/>
      </c>
      <c r="C72" s="29" t="str">
        <f>IF('生徒名簿'!$D72="","",'生徒名簿'!$D72)</f>
        <v/>
      </c>
      <c r="D72" s="34" t="str">
        <f>IF('生徒名簿'!$B72="","",'生徒名簿'!$H72)</f>
        <v/>
      </c>
      <c r="E72" s="25" t="str">
        <f>IF('生徒名簿'!$B72="","",'生徒名簿'!$I72)</f>
        <v/>
      </c>
      <c r="F72" s="36" t="str">
        <f t="shared" ref="F72:Q72" si="73">IF($B72="","",IF($D72="在籍",$E72,0))</f>
        <v/>
      </c>
      <c r="G72" s="36" t="str">
        <f t="shared" si="73"/>
        <v/>
      </c>
      <c r="H72" s="36" t="str">
        <f t="shared" si="73"/>
        <v/>
      </c>
      <c r="I72" s="36" t="str">
        <f t="shared" si="73"/>
        <v/>
      </c>
      <c r="J72" s="36" t="str">
        <f t="shared" si="73"/>
        <v/>
      </c>
      <c r="K72" s="36" t="str">
        <f t="shared" si="73"/>
        <v/>
      </c>
      <c r="L72" s="36" t="str">
        <f t="shared" si="73"/>
        <v/>
      </c>
      <c r="M72" s="36" t="str">
        <f t="shared" si="73"/>
        <v/>
      </c>
      <c r="N72" s="36" t="str">
        <f t="shared" si="73"/>
        <v/>
      </c>
      <c r="O72" s="36" t="str">
        <f t="shared" si="73"/>
        <v/>
      </c>
      <c r="P72" s="36" t="str">
        <f t="shared" si="73"/>
        <v/>
      </c>
      <c r="Q72" s="36" t="str">
        <f t="shared" si="73"/>
        <v/>
      </c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1" t="str">
        <f t="shared" si="3"/>
        <v/>
      </c>
      <c r="AE72" s="18" t="str">
        <f t="shared" si="4"/>
        <v/>
      </c>
      <c r="AF72" s="18" t="str">
        <f t="shared" si="5"/>
        <v/>
      </c>
      <c r="AG72" s="18" t="str">
        <f t="shared" si="6"/>
        <v/>
      </c>
    </row>
    <row r="73" ht="15.75" customHeight="1">
      <c r="A73" s="34" t="str">
        <f>IF('生徒名簿'!$B73="","",'生徒名簿'!$A73)</f>
        <v/>
      </c>
      <c r="B73" s="29" t="str">
        <f>IF('生徒名簿'!$B73="","",'生徒名簿'!$B73)</f>
        <v/>
      </c>
      <c r="C73" s="29" t="str">
        <f>IF('生徒名簿'!$D73="","",'生徒名簿'!$D73)</f>
        <v/>
      </c>
      <c r="D73" s="34" t="str">
        <f>IF('生徒名簿'!$B73="","",'生徒名簿'!$H73)</f>
        <v/>
      </c>
      <c r="E73" s="25" t="str">
        <f>IF('生徒名簿'!$B73="","",'生徒名簿'!$I73)</f>
        <v/>
      </c>
      <c r="F73" s="36" t="str">
        <f t="shared" ref="F73:Q73" si="74">IF($B73="","",IF($D73="在籍",$E73,0))</f>
        <v/>
      </c>
      <c r="G73" s="36" t="str">
        <f t="shared" si="74"/>
        <v/>
      </c>
      <c r="H73" s="36" t="str">
        <f t="shared" si="74"/>
        <v/>
      </c>
      <c r="I73" s="36" t="str">
        <f t="shared" si="74"/>
        <v/>
      </c>
      <c r="J73" s="36" t="str">
        <f t="shared" si="74"/>
        <v/>
      </c>
      <c r="K73" s="36" t="str">
        <f t="shared" si="74"/>
        <v/>
      </c>
      <c r="L73" s="36" t="str">
        <f t="shared" si="74"/>
        <v/>
      </c>
      <c r="M73" s="36" t="str">
        <f t="shared" si="74"/>
        <v/>
      </c>
      <c r="N73" s="36" t="str">
        <f t="shared" si="74"/>
        <v/>
      </c>
      <c r="O73" s="36" t="str">
        <f t="shared" si="74"/>
        <v/>
      </c>
      <c r="P73" s="36" t="str">
        <f t="shared" si="74"/>
        <v/>
      </c>
      <c r="Q73" s="36" t="str">
        <f t="shared" si="74"/>
        <v/>
      </c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1" t="str">
        <f t="shared" si="3"/>
        <v/>
      </c>
      <c r="AE73" s="18" t="str">
        <f t="shared" si="4"/>
        <v/>
      </c>
      <c r="AF73" s="18" t="str">
        <f t="shared" si="5"/>
        <v/>
      </c>
      <c r="AG73" s="18" t="str">
        <f t="shared" si="6"/>
        <v/>
      </c>
    </row>
    <row r="74" ht="15.75" customHeight="1">
      <c r="A74" s="34" t="str">
        <f>IF('生徒名簿'!$B74="","",'生徒名簿'!$A74)</f>
        <v/>
      </c>
      <c r="B74" s="29" t="str">
        <f>IF('生徒名簿'!$B74="","",'生徒名簿'!$B74)</f>
        <v/>
      </c>
      <c r="C74" s="29" t="str">
        <f>IF('生徒名簿'!$D74="","",'生徒名簿'!$D74)</f>
        <v/>
      </c>
      <c r="D74" s="34" t="str">
        <f>IF('生徒名簿'!$B74="","",'生徒名簿'!$H74)</f>
        <v/>
      </c>
      <c r="E74" s="25" t="str">
        <f>IF('生徒名簿'!$B74="","",'生徒名簿'!$I74)</f>
        <v/>
      </c>
      <c r="F74" s="36" t="str">
        <f t="shared" ref="F74:Q74" si="75">IF($B74="","",IF($D74="在籍",$E74,0))</f>
        <v/>
      </c>
      <c r="G74" s="36" t="str">
        <f t="shared" si="75"/>
        <v/>
      </c>
      <c r="H74" s="36" t="str">
        <f t="shared" si="75"/>
        <v/>
      </c>
      <c r="I74" s="36" t="str">
        <f t="shared" si="75"/>
        <v/>
      </c>
      <c r="J74" s="36" t="str">
        <f t="shared" si="75"/>
        <v/>
      </c>
      <c r="K74" s="36" t="str">
        <f t="shared" si="75"/>
        <v/>
      </c>
      <c r="L74" s="36" t="str">
        <f t="shared" si="75"/>
        <v/>
      </c>
      <c r="M74" s="36" t="str">
        <f t="shared" si="75"/>
        <v/>
      </c>
      <c r="N74" s="36" t="str">
        <f t="shared" si="75"/>
        <v/>
      </c>
      <c r="O74" s="36" t="str">
        <f t="shared" si="75"/>
        <v/>
      </c>
      <c r="P74" s="36" t="str">
        <f t="shared" si="75"/>
        <v/>
      </c>
      <c r="Q74" s="36" t="str">
        <f t="shared" si="75"/>
        <v/>
      </c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1" t="str">
        <f t="shared" si="3"/>
        <v/>
      </c>
      <c r="AE74" s="18" t="str">
        <f t="shared" si="4"/>
        <v/>
      </c>
      <c r="AF74" s="18" t="str">
        <f t="shared" si="5"/>
        <v/>
      </c>
      <c r="AG74" s="18" t="str">
        <f t="shared" si="6"/>
        <v/>
      </c>
    </row>
    <row r="75" ht="15.75" customHeight="1">
      <c r="A75" s="34" t="str">
        <f>IF('生徒名簿'!$B75="","",'生徒名簿'!$A75)</f>
        <v/>
      </c>
      <c r="B75" s="29" t="str">
        <f>IF('生徒名簿'!$B75="","",'生徒名簿'!$B75)</f>
        <v/>
      </c>
      <c r="C75" s="29" t="str">
        <f>IF('生徒名簿'!$D75="","",'生徒名簿'!$D75)</f>
        <v/>
      </c>
      <c r="D75" s="34" t="str">
        <f>IF('生徒名簿'!$B75="","",'生徒名簿'!$H75)</f>
        <v/>
      </c>
      <c r="E75" s="25" t="str">
        <f>IF('生徒名簿'!$B75="","",'生徒名簿'!$I75)</f>
        <v/>
      </c>
      <c r="F75" s="36" t="str">
        <f t="shared" ref="F75:Q75" si="76">IF($B75="","",IF($D75="在籍",$E75,0))</f>
        <v/>
      </c>
      <c r="G75" s="36" t="str">
        <f t="shared" si="76"/>
        <v/>
      </c>
      <c r="H75" s="36" t="str">
        <f t="shared" si="76"/>
        <v/>
      </c>
      <c r="I75" s="36" t="str">
        <f t="shared" si="76"/>
        <v/>
      </c>
      <c r="J75" s="36" t="str">
        <f t="shared" si="76"/>
        <v/>
      </c>
      <c r="K75" s="36" t="str">
        <f t="shared" si="76"/>
        <v/>
      </c>
      <c r="L75" s="36" t="str">
        <f t="shared" si="76"/>
        <v/>
      </c>
      <c r="M75" s="36" t="str">
        <f t="shared" si="76"/>
        <v/>
      </c>
      <c r="N75" s="36" t="str">
        <f t="shared" si="76"/>
        <v/>
      </c>
      <c r="O75" s="36" t="str">
        <f t="shared" si="76"/>
        <v/>
      </c>
      <c r="P75" s="36" t="str">
        <f t="shared" si="76"/>
        <v/>
      </c>
      <c r="Q75" s="36" t="str">
        <f t="shared" si="76"/>
        <v/>
      </c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1" t="str">
        <f t="shared" si="3"/>
        <v/>
      </c>
      <c r="AE75" s="18" t="str">
        <f t="shared" si="4"/>
        <v/>
      </c>
      <c r="AF75" s="18" t="str">
        <f t="shared" si="5"/>
        <v/>
      </c>
      <c r="AG75" s="18" t="str">
        <f t="shared" si="6"/>
        <v/>
      </c>
    </row>
    <row r="76" ht="15.75" customHeight="1">
      <c r="A76" s="34" t="str">
        <f>IF('生徒名簿'!$B76="","",'生徒名簿'!$A76)</f>
        <v/>
      </c>
      <c r="B76" s="29" t="str">
        <f>IF('生徒名簿'!$B76="","",'生徒名簿'!$B76)</f>
        <v/>
      </c>
      <c r="C76" s="29" t="str">
        <f>IF('生徒名簿'!$D76="","",'生徒名簿'!$D76)</f>
        <v/>
      </c>
      <c r="D76" s="34" t="str">
        <f>IF('生徒名簿'!$B76="","",'生徒名簿'!$H76)</f>
        <v/>
      </c>
      <c r="E76" s="25" t="str">
        <f>IF('生徒名簿'!$B76="","",'生徒名簿'!$I76)</f>
        <v/>
      </c>
      <c r="F76" s="36" t="str">
        <f t="shared" ref="F76:Q76" si="77">IF($B76="","",IF($D76="在籍",$E76,0))</f>
        <v/>
      </c>
      <c r="G76" s="36" t="str">
        <f t="shared" si="77"/>
        <v/>
      </c>
      <c r="H76" s="36" t="str">
        <f t="shared" si="77"/>
        <v/>
      </c>
      <c r="I76" s="36" t="str">
        <f t="shared" si="77"/>
        <v/>
      </c>
      <c r="J76" s="36" t="str">
        <f t="shared" si="77"/>
        <v/>
      </c>
      <c r="K76" s="36" t="str">
        <f t="shared" si="77"/>
        <v/>
      </c>
      <c r="L76" s="36" t="str">
        <f t="shared" si="77"/>
        <v/>
      </c>
      <c r="M76" s="36" t="str">
        <f t="shared" si="77"/>
        <v/>
      </c>
      <c r="N76" s="36" t="str">
        <f t="shared" si="77"/>
        <v/>
      </c>
      <c r="O76" s="36" t="str">
        <f t="shared" si="77"/>
        <v/>
      </c>
      <c r="P76" s="36" t="str">
        <f t="shared" si="77"/>
        <v/>
      </c>
      <c r="Q76" s="36" t="str">
        <f t="shared" si="77"/>
        <v/>
      </c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1" t="str">
        <f t="shared" si="3"/>
        <v/>
      </c>
      <c r="AE76" s="18" t="str">
        <f t="shared" si="4"/>
        <v/>
      </c>
      <c r="AF76" s="18" t="str">
        <f t="shared" si="5"/>
        <v/>
      </c>
      <c r="AG76" s="18" t="str">
        <f t="shared" si="6"/>
        <v/>
      </c>
    </row>
    <row r="77" ht="15.75" customHeight="1">
      <c r="A77" s="34" t="str">
        <f>IF('生徒名簿'!$B77="","",'生徒名簿'!$A77)</f>
        <v/>
      </c>
      <c r="B77" s="29" t="str">
        <f>IF('生徒名簿'!$B77="","",'生徒名簿'!$B77)</f>
        <v/>
      </c>
      <c r="C77" s="29" t="str">
        <f>IF('生徒名簿'!$D77="","",'生徒名簿'!$D77)</f>
        <v/>
      </c>
      <c r="D77" s="34" t="str">
        <f>IF('生徒名簿'!$B77="","",'生徒名簿'!$H77)</f>
        <v/>
      </c>
      <c r="E77" s="25" t="str">
        <f>IF('生徒名簿'!$B77="","",'生徒名簿'!$I77)</f>
        <v/>
      </c>
      <c r="F77" s="36" t="str">
        <f t="shared" ref="F77:Q77" si="78">IF($B77="","",IF($D77="在籍",$E77,0))</f>
        <v/>
      </c>
      <c r="G77" s="36" t="str">
        <f t="shared" si="78"/>
        <v/>
      </c>
      <c r="H77" s="36" t="str">
        <f t="shared" si="78"/>
        <v/>
      </c>
      <c r="I77" s="36" t="str">
        <f t="shared" si="78"/>
        <v/>
      </c>
      <c r="J77" s="36" t="str">
        <f t="shared" si="78"/>
        <v/>
      </c>
      <c r="K77" s="36" t="str">
        <f t="shared" si="78"/>
        <v/>
      </c>
      <c r="L77" s="36" t="str">
        <f t="shared" si="78"/>
        <v/>
      </c>
      <c r="M77" s="36" t="str">
        <f t="shared" si="78"/>
        <v/>
      </c>
      <c r="N77" s="36" t="str">
        <f t="shared" si="78"/>
        <v/>
      </c>
      <c r="O77" s="36" t="str">
        <f t="shared" si="78"/>
        <v/>
      </c>
      <c r="P77" s="36" t="str">
        <f t="shared" si="78"/>
        <v/>
      </c>
      <c r="Q77" s="36" t="str">
        <f t="shared" si="78"/>
        <v/>
      </c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1" t="str">
        <f t="shared" si="3"/>
        <v/>
      </c>
      <c r="AE77" s="18" t="str">
        <f t="shared" si="4"/>
        <v/>
      </c>
      <c r="AF77" s="18" t="str">
        <f t="shared" si="5"/>
        <v/>
      </c>
      <c r="AG77" s="18" t="str">
        <f t="shared" si="6"/>
        <v/>
      </c>
    </row>
    <row r="78" ht="15.75" customHeight="1">
      <c r="A78" s="34" t="str">
        <f>IF('生徒名簿'!$B78="","",'生徒名簿'!$A78)</f>
        <v/>
      </c>
      <c r="B78" s="29" t="str">
        <f>IF('生徒名簿'!$B78="","",'生徒名簿'!$B78)</f>
        <v/>
      </c>
      <c r="C78" s="29" t="str">
        <f>IF('生徒名簿'!$D78="","",'生徒名簿'!$D78)</f>
        <v/>
      </c>
      <c r="D78" s="34" t="str">
        <f>IF('生徒名簿'!$B78="","",'生徒名簿'!$H78)</f>
        <v/>
      </c>
      <c r="E78" s="25" t="str">
        <f>IF('生徒名簿'!$B78="","",'生徒名簿'!$I78)</f>
        <v/>
      </c>
      <c r="F78" s="36" t="str">
        <f t="shared" ref="F78:Q78" si="79">IF($B78="","",IF($D78="在籍",$E78,0))</f>
        <v/>
      </c>
      <c r="G78" s="36" t="str">
        <f t="shared" si="79"/>
        <v/>
      </c>
      <c r="H78" s="36" t="str">
        <f t="shared" si="79"/>
        <v/>
      </c>
      <c r="I78" s="36" t="str">
        <f t="shared" si="79"/>
        <v/>
      </c>
      <c r="J78" s="36" t="str">
        <f t="shared" si="79"/>
        <v/>
      </c>
      <c r="K78" s="36" t="str">
        <f t="shared" si="79"/>
        <v/>
      </c>
      <c r="L78" s="36" t="str">
        <f t="shared" si="79"/>
        <v/>
      </c>
      <c r="M78" s="36" t="str">
        <f t="shared" si="79"/>
        <v/>
      </c>
      <c r="N78" s="36" t="str">
        <f t="shared" si="79"/>
        <v/>
      </c>
      <c r="O78" s="36" t="str">
        <f t="shared" si="79"/>
        <v/>
      </c>
      <c r="P78" s="36" t="str">
        <f t="shared" si="79"/>
        <v/>
      </c>
      <c r="Q78" s="36" t="str">
        <f t="shared" si="79"/>
        <v/>
      </c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1" t="str">
        <f t="shared" si="3"/>
        <v/>
      </c>
      <c r="AE78" s="18" t="str">
        <f t="shared" si="4"/>
        <v/>
      </c>
      <c r="AF78" s="18" t="str">
        <f t="shared" si="5"/>
        <v/>
      </c>
      <c r="AG78" s="18" t="str">
        <f t="shared" si="6"/>
        <v/>
      </c>
    </row>
    <row r="79" ht="15.75" customHeight="1">
      <c r="A79" s="34" t="str">
        <f>IF('生徒名簿'!$B79="","",'生徒名簿'!$A79)</f>
        <v/>
      </c>
      <c r="B79" s="29" t="str">
        <f>IF('生徒名簿'!$B79="","",'生徒名簿'!$B79)</f>
        <v/>
      </c>
      <c r="C79" s="29" t="str">
        <f>IF('生徒名簿'!$D79="","",'生徒名簿'!$D79)</f>
        <v/>
      </c>
      <c r="D79" s="34" t="str">
        <f>IF('生徒名簿'!$B79="","",'生徒名簿'!$H79)</f>
        <v/>
      </c>
      <c r="E79" s="25" t="str">
        <f>IF('生徒名簿'!$B79="","",'生徒名簿'!$I79)</f>
        <v/>
      </c>
      <c r="F79" s="36" t="str">
        <f t="shared" ref="F79:Q79" si="80">IF($B79="","",IF($D79="在籍",$E79,0))</f>
        <v/>
      </c>
      <c r="G79" s="36" t="str">
        <f t="shared" si="80"/>
        <v/>
      </c>
      <c r="H79" s="36" t="str">
        <f t="shared" si="80"/>
        <v/>
      </c>
      <c r="I79" s="36" t="str">
        <f t="shared" si="80"/>
        <v/>
      </c>
      <c r="J79" s="36" t="str">
        <f t="shared" si="80"/>
        <v/>
      </c>
      <c r="K79" s="36" t="str">
        <f t="shared" si="80"/>
        <v/>
      </c>
      <c r="L79" s="36" t="str">
        <f t="shared" si="80"/>
        <v/>
      </c>
      <c r="M79" s="36" t="str">
        <f t="shared" si="80"/>
        <v/>
      </c>
      <c r="N79" s="36" t="str">
        <f t="shared" si="80"/>
        <v/>
      </c>
      <c r="O79" s="36" t="str">
        <f t="shared" si="80"/>
        <v/>
      </c>
      <c r="P79" s="36" t="str">
        <f t="shared" si="80"/>
        <v/>
      </c>
      <c r="Q79" s="36" t="str">
        <f t="shared" si="80"/>
        <v/>
      </c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1" t="str">
        <f t="shared" si="3"/>
        <v/>
      </c>
      <c r="AE79" s="18" t="str">
        <f t="shared" si="4"/>
        <v/>
      </c>
      <c r="AF79" s="18" t="str">
        <f t="shared" si="5"/>
        <v/>
      </c>
      <c r="AG79" s="18" t="str">
        <f t="shared" si="6"/>
        <v/>
      </c>
    </row>
    <row r="80" ht="15.75" customHeight="1">
      <c r="A80" s="34" t="str">
        <f>IF('生徒名簿'!$B80="","",'生徒名簿'!$A80)</f>
        <v/>
      </c>
      <c r="B80" s="29" t="str">
        <f>IF('生徒名簿'!$B80="","",'生徒名簿'!$B80)</f>
        <v/>
      </c>
      <c r="C80" s="29" t="str">
        <f>IF('生徒名簿'!$D80="","",'生徒名簿'!$D80)</f>
        <v/>
      </c>
      <c r="D80" s="34" t="str">
        <f>IF('生徒名簿'!$B80="","",'生徒名簿'!$H80)</f>
        <v/>
      </c>
      <c r="E80" s="25" t="str">
        <f>IF('生徒名簿'!$B80="","",'生徒名簿'!$I80)</f>
        <v/>
      </c>
      <c r="F80" s="36" t="str">
        <f t="shared" ref="F80:Q80" si="81">IF($B80="","",IF($D80="在籍",$E80,0))</f>
        <v/>
      </c>
      <c r="G80" s="36" t="str">
        <f t="shared" si="81"/>
        <v/>
      </c>
      <c r="H80" s="36" t="str">
        <f t="shared" si="81"/>
        <v/>
      </c>
      <c r="I80" s="36" t="str">
        <f t="shared" si="81"/>
        <v/>
      </c>
      <c r="J80" s="36" t="str">
        <f t="shared" si="81"/>
        <v/>
      </c>
      <c r="K80" s="36" t="str">
        <f t="shared" si="81"/>
        <v/>
      </c>
      <c r="L80" s="36" t="str">
        <f t="shared" si="81"/>
        <v/>
      </c>
      <c r="M80" s="36" t="str">
        <f t="shared" si="81"/>
        <v/>
      </c>
      <c r="N80" s="36" t="str">
        <f t="shared" si="81"/>
        <v/>
      </c>
      <c r="O80" s="36" t="str">
        <f t="shared" si="81"/>
        <v/>
      </c>
      <c r="P80" s="36" t="str">
        <f t="shared" si="81"/>
        <v/>
      </c>
      <c r="Q80" s="36" t="str">
        <f t="shared" si="81"/>
        <v/>
      </c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1" t="str">
        <f t="shared" si="3"/>
        <v/>
      </c>
      <c r="AE80" s="18" t="str">
        <f t="shared" si="4"/>
        <v/>
      </c>
      <c r="AF80" s="18" t="str">
        <f t="shared" si="5"/>
        <v/>
      </c>
      <c r="AG80" s="18" t="str">
        <f t="shared" si="6"/>
        <v/>
      </c>
    </row>
    <row r="81" ht="15.75" customHeight="1">
      <c r="A81" s="34" t="str">
        <f>IF('生徒名簿'!$B81="","",'生徒名簿'!$A81)</f>
        <v/>
      </c>
      <c r="B81" s="29" t="str">
        <f>IF('生徒名簿'!$B81="","",'生徒名簿'!$B81)</f>
        <v/>
      </c>
      <c r="C81" s="29" t="str">
        <f>IF('生徒名簿'!$D81="","",'生徒名簿'!$D81)</f>
        <v/>
      </c>
      <c r="D81" s="34" t="str">
        <f>IF('生徒名簿'!$B81="","",'生徒名簿'!$H81)</f>
        <v/>
      </c>
      <c r="E81" s="25" t="str">
        <f>IF('生徒名簿'!$B81="","",'生徒名簿'!$I81)</f>
        <v/>
      </c>
      <c r="F81" s="36" t="str">
        <f t="shared" ref="F81:Q81" si="82">IF($B81="","",IF($D81="在籍",$E81,0))</f>
        <v/>
      </c>
      <c r="G81" s="36" t="str">
        <f t="shared" si="82"/>
        <v/>
      </c>
      <c r="H81" s="36" t="str">
        <f t="shared" si="82"/>
        <v/>
      </c>
      <c r="I81" s="36" t="str">
        <f t="shared" si="82"/>
        <v/>
      </c>
      <c r="J81" s="36" t="str">
        <f t="shared" si="82"/>
        <v/>
      </c>
      <c r="K81" s="36" t="str">
        <f t="shared" si="82"/>
        <v/>
      </c>
      <c r="L81" s="36" t="str">
        <f t="shared" si="82"/>
        <v/>
      </c>
      <c r="M81" s="36" t="str">
        <f t="shared" si="82"/>
        <v/>
      </c>
      <c r="N81" s="36" t="str">
        <f t="shared" si="82"/>
        <v/>
      </c>
      <c r="O81" s="36" t="str">
        <f t="shared" si="82"/>
        <v/>
      </c>
      <c r="P81" s="36" t="str">
        <f t="shared" si="82"/>
        <v/>
      </c>
      <c r="Q81" s="36" t="str">
        <f t="shared" si="82"/>
        <v/>
      </c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1" t="str">
        <f t="shared" si="3"/>
        <v/>
      </c>
      <c r="AE81" s="18" t="str">
        <f t="shared" si="4"/>
        <v/>
      </c>
      <c r="AF81" s="18" t="str">
        <f t="shared" si="5"/>
        <v/>
      </c>
      <c r="AG81" s="18" t="str">
        <f t="shared" si="6"/>
        <v/>
      </c>
    </row>
    <row r="82" ht="15.75" customHeight="1">
      <c r="A82" s="34" t="str">
        <f>IF('生徒名簿'!$B82="","",'生徒名簿'!$A82)</f>
        <v/>
      </c>
      <c r="B82" s="29" t="str">
        <f>IF('生徒名簿'!$B82="","",'生徒名簿'!$B82)</f>
        <v/>
      </c>
      <c r="C82" s="29" t="str">
        <f>IF('生徒名簿'!$D82="","",'生徒名簿'!$D82)</f>
        <v/>
      </c>
      <c r="D82" s="34" t="str">
        <f>IF('生徒名簿'!$B82="","",'生徒名簿'!$H82)</f>
        <v/>
      </c>
      <c r="E82" s="25" t="str">
        <f>IF('生徒名簿'!$B82="","",'生徒名簿'!$I82)</f>
        <v/>
      </c>
      <c r="F82" s="36" t="str">
        <f t="shared" ref="F82:Q82" si="83">IF($B82="","",IF($D82="在籍",$E82,0))</f>
        <v/>
      </c>
      <c r="G82" s="36" t="str">
        <f t="shared" si="83"/>
        <v/>
      </c>
      <c r="H82" s="36" t="str">
        <f t="shared" si="83"/>
        <v/>
      </c>
      <c r="I82" s="36" t="str">
        <f t="shared" si="83"/>
        <v/>
      </c>
      <c r="J82" s="36" t="str">
        <f t="shared" si="83"/>
        <v/>
      </c>
      <c r="K82" s="36" t="str">
        <f t="shared" si="83"/>
        <v/>
      </c>
      <c r="L82" s="36" t="str">
        <f t="shared" si="83"/>
        <v/>
      </c>
      <c r="M82" s="36" t="str">
        <f t="shared" si="83"/>
        <v/>
      </c>
      <c r="N82" s="36" t="str">
        <f t="shared" si="83"/>
        <v/>
      </c>
      <c r="O82" s="36" t="str">
        <f t="shared" si="83"/>
        <v/>
      </c>
      <c r="P82" s="36" t="str">
        <f t="shared" si="83"/>
        <v/>
      </c>
      <c r="Q82" s="36" t="str">
        <f t="shared" si="83"/>
        <v/>
      </c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1" t="str">
        <f t="shared" si="3"/>
        <v/>
      </c>
      <c r="AE82" s="18" t="str">
        <f t="shared" si="4"/>
        <v/>
      </c>
      <c r="AF82" s="18" t="str">
        <f t="shared" si="5"/>
        <v/>
      </c>
      <c r="AG82" s="18" t="str">
        <f t="shared" si="6"/>
        <v/>
      </c>
    </row>
    <row r="83" ht="15.75" customHeight="1">
      <c r="A83" s="34" t="str">
        <f>IF('生徒名簿'!$B83="","",'生徒名簿'!$A83)</f>
        <v/>
      </c>
      <c r="B83" s="29" t="str">
        <f>IF('生徒名簿'!$B83="","",'生徒名簿'!$B83)</f>
        <v/>
      </c>
      <c r="C83" s="29" t="str">
        <f>IF('生徒名簿'!$D83="","",'生徒名簿'!$D83)</f>
        <v/>
      </c>
      <c r="D83" s="34" t="str">
        <f>IF('生徒名簿'!$B83="","",'生徒名簿'!$H83)</f>
        <v/>
      </c>
      <c r="E83" s="25" t="str">
        <f>IF('生徒名簿'!$B83="","",'生徒名簿'!$I83)</f>
        <v/>
      </c>
      <c r="F83" s="36" t="str">
        <f t="shared" ref="F83:Q83" si="84">IF($B83="","",IF($D83="在籍",$E83,0))</f>
        <v/>
      </c>
      <c r="G83" s="36" t="str">
        <f t="shared" si="84"/>
        <v/>
      </c>
      <c r="H83" s="36" t="str">
        <f t="shared" si="84"/>
        <v/>
      </c>
      <c r="I83" s="36" t="str">
        <f t="shared" si="84"/>
        <v/>
      </c>
      <c r="J83" s="36" t="str">
        <f t="shared" si="84"/>
        <v/>
      </c>
      <c r="K83" s="36" t="str">
        <f t="shared" si="84"/>
        <v/>
      </c>
      <c r="L83" s="36" t="str">
        <f t="shared" si="84"/>
        <v/>
      </c>
      <c r="M83" s="36" t="str">
        <f t="shared" si="84"/>
        <v/>
      </c>
      <c r="N83" s="36" t="str">
        <f t="shared" si="84"/>
        <v/>
      </c>
      <c r="O83" s="36" t="str">
        <f t="shared" si="84"/>
        <v/>
      </c>
      <c r="P83" s="36" t="str">
        <f t="shared" si="84"/>
        <v/>
      </c>
      <c r="Q83" s="36" t="str">
        <f t="shared" si="84"/>
        <v/>
      </c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1" t="str">
        <f t="shared" si="3"/>
        <v/>
      </c>
      <c r="AE83" s="18" t="str">
        <f t="shared" si="4"/>
        <v/>
      </c>
      <c r="AF83" s="18" t="str">
        <f t="shared" si="5"/>
        <v/>
      </c>
      <c r="AG83" s="18" t="str">
        <f t="shared" si="6"/>
        <v/>
      </c>
    </row>
    <row r="84" ht="15.75" customHeight="1">
      <c r="A84" s="34" t="str">
        <f>IF('生徒名簿'!$B84="","",'生徒名簿'!$A84)</f>
        <v/>
      </c>
      <c r="B84" s="29" t="str">
        <f>IF('生徒名簿'!$B84="","",'生徒名簿'!$B84)</f>
        <v/>
      </c>
      <c r="C84" s="29" t="str">
        <f>IF('生徒名簿'!$D84="","",'生徒名簿'!$D84)</f>
        <v/>
      </c>
      <c r="D84" s="34" t="str">
        <f>IF('生徒名簿'!$B84="","",'生徒名簿'!$H84)</f>
        <v/>
      </c>
      <c r="E84" s="25" t="str">
        <f>IF('生徒名簿'!$B84="","",'生徒名簿'!$I84)</f>
        <v/>
      </c>
      <c r="F84" s="36" t="str">
        <f t="shared" ref="F84:Q84" si="85">IF($B84="","",IF($D84="在籍",$E84,0))</f>
        <v/>
      </c>
      <c r="G84" s="36" t="str">
        <f t="shared" si="85"/>
        <v/>
      </c>
      <c r="H84" s="36" t="str">
        <f t="shared" si="85"/>
        <v/>
      </c>
      <c r="I84" s="36" t="str">
        <f t="shared" si="85"/>
        <v/>
      </c>
      <c r="J84" s="36" t="str">
        <f t="shared" si="85"/>
        <v/>
      </c>
      <c r="K84" s="36" t="str">
        <f t="shared" si="85"/>
        <v/>
      </c>
      <c r="L84" s="36" t="str">
        <f t="shared" si="85"/>
        <v/>
      </c>
      <c r="M84" s="36" t="str">
        <f t="shared" si="85"/>
        <v/>
      </c>
      <c r="N84" s="36" t="str">
        <f t="shared" si="85"/>
        <v/>
      </c>
      <c r="O84" s="36" t="str">
        <f t="shared" si="85"/>
        <v/>
      </c>
      <c r="P84" s="36" t="str">
        <f t="shared" si="85"/>
        <v/>
      </c>
      <c r="Q84" s="36" t="str">
        <f t="shared" si="85"/>
        <v/>
      </c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1" t="str">
        <f t="shared" si="3"/>
        <v/>
      </c>
      <c r="AE84" s="18" t="str">
        <f t="shared" si="4"/>
        <v/>
      </c>
      <c r="AF84" s="18" t="str">
        <f t="shared" si="5"/>
        <v/>
      </c>
      <c r="AG84" s="18" t="str">
        <f t="shared" si="6"/>
        <v/>
      </c>
    </row>
    <row r="85" ht="15.75" customHeight="1">
      <c r="A85" s="34" t="str">
        <f>IF('生徒名簿'!$B85="","",'生徒名簿'!$A85)</f>
        <v/>
      </c>
      <c r="B85" s="29" t="str">
        <f>IF('生徒名簿'!$B85="","",'生徒名簿'!$B85)</f>
        <v/>
      </c>
      <c r="C85" s="29" t="str">
        <f>IF('生徒名簿'!$D85="","",'生徒名簿'!$D85)</f>
        <v/>
      </c>
      <c r="D85" s="34" t="str">
        <f>IF('生徒名簿'!$B85="","",'生徒名簿'!$H85)</f>
        <v/>
      </c>
      <c r="E85" s="25" t="str">
        <f>IF('生徒名簿'!$B85="","",'生徒名簿'!$I85)</f>
        <v/>
      </c>
      <c r="F85" s="36" t="str">
        <f t="shared" ref="F85:Q85" si="86">IF($B85="","",IF($D85="在籍",$E85,0))</f>
        <v/>
      </c>
      <c r="G85" s="36" t="str">
        <f t="shared" si="86"/>
        <v/>
      </c>
      <c r="H85" s="36" t="str">
        <f t="shared" si="86"/>
        <v/>
      </c>
      <c r="I85" s="36" t="str">
        <f t="shared" si="86"/>
        <v/>
      </c>
      <c r="J85" s="36" t="str">
        <f t="shared" si="86"/>
        <v/>
      </c>
      <c r="K85" s="36" t="str">
        <f t="shared" si="86"/>
        <v/>
      </c>
      <c r="L85" s="36" t="str">
        <f t="shared" si="86"/>
        <v/>
      </c>
      <c r="M85" s="36" t="str">
        <f t="shared" si="86"/>
        <v/>
      </c>
      <c r="N85" s="36" t="str">
        <f t="shared" si="86"/>
        <v/>
      </c>
      <c r="O85" s="36" t="str">
        <f t="shared" si="86"/>
        <v/>
      </c>
      <c r="P85" s="36" t="str">
        <f t="shared" si="86"/>
        <v/>
      </c>
      <c r="Q85" s="36" t="str">
        <f t="shared" si="86"/>
        <v/>
      </c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1" t="str">
        <f t="shared" si="3"/>
        <v/>
      </c>
      <c r="AE85" s="18" t="str">
        <f t="shared" si="4"/>
        <v/>
      </c>
      <c r="AF85" s="18" t="str">
        <f t="shared" si="5"/>
        <v/>
      </c>
      <c r="AG85" s="18" t="str">
        <f t="shared" si="6"/>
        <v/>
      </c>
    </row>
    <row r="86" ht="15.75" customHeight="1">
      <c r="A86" s="34" t="str">
        <f>IF('生徒名簿'!$B86="","",'生徒名簿'!$A86)</f>
        <v/>
      </c>
      <c r="B86" s="29" t="str">
        <f>IF('生徒名簿'!$B86="","",'生徒名簿'!$B86)</f>
        <v/>
      </c>
      <c r="C86" s="29" t="str">
        <f>IF('生徒名簿'!$D86="","",'生徒名簿'!$D86)</f>
        <v/>
      </c>
      <c r="D86" s="34" t="str">
        <f>IF('生徒名簿'!$B86="","",'生徒名簿'!$H86)</f>
        <v/>
      </c>
      <c r="E86" s="25" t="str">
        <f>IF('生徒名簿'!$B86="","",'生徒名簿'!$I86)</f>
        <v/>
      </c>
      <c r="F86" s="36" t="str">
        <f t="shared" ref="F86:Q86" si="87">IF($B86="","",IF($D86="在籍",$E86,0))</f>
        <v/>
      </c>
      <c r="G86" s="36" t="str">
        <f t="shared" si="87"/>
        <v/>
      </c>
      <c r="H86" s="36" t="str">
        <f t="shared" si="87"/>
        <v/>
      </c>
      <c r="I86" s="36" t="str">
        <f t="shared" si="87"/>
        <v/>
      </c>
      <c r="J86" s="36" t="str">
        <f t="shared" si="87"/>
        <v/>
      </c>
      <c r="K86" s="36" t="str">
        <f t="shared" si="87"/>
        <v/>
      </c>
      <c r="L86" s="36" t="str">
        <f t="shared" si="87"/>
        <v/>
      </c>
      <c r="M86" s="36" t="str">
        <f t="shared" si="87"/>
        <v/>
      </c>
      <c r="N86" s="36" t="str">
        <f t="shared" si="87"/>
        <v/>
      </c>
      <c r="O86" s="36" t="str">
        <f t="shared" si="87"/>
        <v/>
      </c>
      <c r="P86" s="36" t="str">
        <f t="shared" si="87"/>
        <v/>
      </c>
      <c r="Q86" s="36" t="str">
        <f t="shared" si="87"/>
        <v/>
      </c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1" t="str">
        <f t="shared" si="3"/>
        <v/>
      </c>
      <c r="AE86" s="18" t="str">
        <f t="shared" si="4"/>
        <v/>
      </c>
      <c r="AF86" s="18" t="str">
        <f t="shared" si="5"/>
        <v/>
      </c>
      <c r="AG86" s="18" t="str">
        <f t="shared" si="6"/>
        <v/>
      </c>
    </row>
    <row r="87" ht="15.75" customHeight="1">
      <c r="A87" s="34" t="str">
        <f>IF('生徒名簿'!$B87="","",'生徒名簿'!$A87)</f>
        <v/>
      </c>
      <c r="B87" s="29" t="str">
        <f>IF('生徒名簿'!$B87="","",'生徒名簿'!$B87)</f>
        <v/>
      </c>
      <c r="C87" s="29" t="str">
        <f>IF('生徒名簿'!$D87="","",'生徒名簿'!$D87)</f>
        <v/>
      </c>
      <c r="D87" s="34" t="str">
        <f>IF('生徒名簿'!$B87="","",'生徒名簿'!$H87)</f>
        <v/>
      </c>
      <c r="E87" s="25" t="str">
        <f>IF('生徒名簿'!$B87="","",'生徒名簿'!$I87)</f>
        <v/>
      </c>
      <c r="F87" s="36" t="str">
        <f t="shared" ref="F87:Q87" si="88">IF($B87="","",IF($D87="在籍",$E87,0))</f>
        <v/>
      </c>
      <c r="G87" s="36" t="str">
        <f t="shared" si="88"/>
        <v/>
      </c>
      <c r="H87" s="36" t="str">
        <f t="shared" si="88"/>
        <v/>
      </c>
      <c r="I87" s="36" t="str">
        <f t="shared" si="88"/>
        <v/>
      </c>
      <c r="J87" s="36" t="str">
        <f t="shared" si="88"/>
        <v/>
      </c>
      <c r="K87" s="36" t="str">
        <f t="shared" si="88"/>
        <v/>
      </c>
      <c r="L87" s="36" t="str">
        <f t="shared" si="88"/>
        <v/>
      </c>
      <c r="M87" s="36" t="str">
        <f t="shared" si="88"/>
        <v/>
      </c>
      <c r="N87" s="36" t="str">
        <f t="shared" si="88"/>
        <v/>
      </c>
      <c r="O87" s="36" t="str">
        <f t="shared" si="88"/>
        <v/>
      </c>
      <c r="P87" s="36" t="str">
        <f t="shared" si="88"/>
        <v/>
      </c>
      <c r="Q87" s="36" t="str">
        <f t="shared" si="88"/>
        <v/>
      </c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1" t="str">
        <f t="shared" si="3"/>
        <v/>
      </c>
      <c r="AE87" s="18" t="str">
        <f t="shared" si="4"/>
        <v/>
      </c>
      <c r="AF87" s="18" t="str">
        <f t="shared" si="5"/>
        <v/>
      </c>
      <c r="AG87" s="18" t="str">
        <f t="shared" si="6"/>
        <v/>
      </c>
    </row>
    <row r="88" ht="15.75" customHeight="1">
      <c r="A88" s="34" t="str">
        <f>IF('生徒名簿'!$B88="","",'生徒名簿'!$A88)</f>
        <v/>
      </c>
      <c r="B88" s="29" t="str">
        <f>IF('生徒名簿'!$B88="","",'生徒名簿'!$B88)</f>
        <v/>
      </c>
      <c r="C88" s="29" t="str">
        <f>IF('生徒名簿'!$D88="","",'生徒名簿'!$D88)</f>
        <v/>
      </c>
      <c r="D88" s="34" t="str">
        <f>IF('生徒名簿'!$B88="","",'生徒名簿'!$H88)</f>
        <v/>
      </c>
      <c r="E88" s="25" t="str">
        <f>IF('生徒名簿'!$B88="","",'生徒名簿'!$I88)</f>
        <v/>
      </c>
      <c r="F88" s="36" t="str">
        <f t="shared" ref="F88:Q88" si="89">IF($B88="","",IF($D88="在籍",$E88,0))</f>
        <v/>
      </c>
      <c r="G88" s="36" t="str">
        <f t="shared" si="89"/>
        <v/>
      </c>
      <c r="H88" s="36" t="str">
        <f t="shared" si="89"/>
        <v/>
      </c>
      <c r="I88" s="36" t="str">
        <f t="shared" si="89"/>
        <v/>
      </c>
      <c r="J88" s="36" t="str">
        <f t="shared" si="89"/>
        <v/>
      </c>
      <c r="K88" s="36" t="str">
        <f t="shared" si="89"/>
        <v/>
      </c>
      <c r="L88" s="36" t="str">
        <f t="shared" si="89"/>
        <v/>
      </c>
      <c r="M88" s="36" t="str">
        <f t="shared" si="89"/>
        <v/>
      </c>
      <c r="N88" s="36" t="str">
        <f t="shared" si="89"/>
        <v/>
      </c>
      <c r="O88" s="36" t="str">
        <f t="shared" si="89"/>
        <v/>
      </c>
      <c r="P88" s="36" t="str">
        <f t="shared" si="89"/>
        <v/>
      </c>
      <c r="Q88" s="36" t="str">
        <f t="shared" si="89"/>
        <v/>
      </c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1" t="str">
        <f t="shared" si="3"/>
        <v/>
      </c>
      <c r="AE88" s="18" t="str">
        <f t="shared" si="4"/>
        <v/>
      </c>
      <c r="AF88" s="18" t="str">
        <f t="shared" si="5"/>
        <v/>
      </c>
      <c r="AG88" s="18" t="str">
        <f t="shared" si="6"/>
        <v/>
      </c>
    </row>
    <row r="89" ht="15.75" customHeight="1">
      <c r="A89" s="34" t="str">
        <f>IF('生徒名簿'!$B89="","",'生徒名簿'!$A89)</f>
        <v/>
      </c>
      <c r="B89" s="29" t="str">
        <f>IF('生徒名簿'!$B89="","",'生徒名簿'!$B89)</f>
        <v/>
      </c>
      <c r="C89" s="29" t="str">
        <f>IF('生徒名簿'!$D89="","",'生徒名簿'!$D89)</f>
        <v/>
      </c>
      <c r="D89" s="34" t="str">
        <f>IF('生徒名簿'!$B89="","",'生徒名簿'!$H89)</f>
        <v/>
      </c>
      <c r="E89" s="25" t="str">
        <f>IF('生徒名簿'!$B89="","",'生徒名簿'!$I89)</f>
        <v/>
      </c>
      <c r="F89" s="36" t="str">
        <f t="shared" ref="F89:Q89" si="90">IF($B89="","",IF($D89="在籍",$E89,0))</f>
        <v/>
      </c>
      <c r="G89" s="36" t="str">
        <f t="shared" si="90"/>
        <v/>
      </c>
      <c r="H89" s="36" t="str">
        <f t="shared" si="90"/>
        <v/>
      </c>
      <c r="I89" s="36" t="str">
        <f t="shared" si="90"/>
        <v/>
      </c>
      <c r="J89" s="36" t="str">
        <f t="shared" si="90"/>
        <v/>
      </c>
      <c r="K89" s="36" t="str">
        <f t="shared" si="90"/>
        <v/>
      </c>
      <c r="L89" s="36" t="str">
        <f t="shared" si="90"/>
        <v/>
      </c>
      <c r="M89" s="36" t="str">
        <f t="shared" si="90"/>
        <v/>
      </c>
      <c r="N89" s="36" t="str">
        <f t="shared" si="90"/>
        <v/>
      </c>
      <c r="O89" s="36" t="str">
        <f t="shared" si="90"/>
        <v/>
      </c>
      <c r="P89" s="36" t="str">
        <f t="shared" si="90"/>
        <v/>
      </c>
      <c r="Q89" s="36" t="str">
        <f t="shared" si="90"/>
        <v/>
      </c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1" t="str">
        <f t="shared" si="3"/>
        <v/>
      </c>
      <c r="AE89" s="18" t="str">
        <f t="shared" si="4"/>
        <v/>
      </c>
      <c r="AF89" s="18" t="str">
        <f t="shared" si="5"/>
        <v/>
      </c>
      <c r="AG89" s="18" t="str">
        <f t="shared" si="6"/>
        <v/>
      </c>
    </row>
    <row r="90" ht="15.75" customHeight="1">
      <c r="A90" s="34" t="str">
        <f>IF('生徒名簿'!$B90="","",'生徒名簿'!$A90)</f>
        <v/>
      </c>
      <c r="B90" s="29" t="str">
        <f>IF('生徒名簿'!$B90="","",'生徒名簿'!$B90)</f>
        <v/>
      </c>
      <c r="C90" s="29" t="str">
        <f>IF('生徒名簿'!$D90="","",'生徒名簿'!$D90)</f>
        <v/>
      </c>
      <c r="D90" s="34" t="str">
        <f>IF('生徒名簿'!$B90="","",'生徒名簿'!$H90)</f>
        <v/>
      </c>
      <c r="E90" s="25" t="str">
        <f>IF('生徒名簿'!$B90="","",'生徒名簿'!$I90)</f>
        <v/>
      </c>
      <c r="F90" s="36" t="str">
        <f t="shared" ref="F90:Q90" si="91">IF($B90="","",IF($D90="在籍",$E90,0))</f>
        <v/>
      </c>
      <c r="G90" s="36" t="str">
        <f t="shared" si="91"/>
        <v/>
      </c>
      <c r="H90" s="36" t="str">
        <f t="shared" si="91"/>
        <v/>
      </c>
      <c r="I90" s="36" t="str">
        <f t="shared" si="91"/>
        <v/>
      </c>
      <c r="J90" s="36" t="str">
        <f t="shared" si="91"/>
        <v/>
      </c>
      <c r="K90" s="36" t="str">
        <f t="shared" si="91"/>
        <v/>
      </c>
      <c r="L90" s="36" t="str">
        <f t="shared" si="91"/>
        <v/>
      </c>
      <c r="M90" s="36" t="str">
        <f t="shared" si="91"/>
        <v/>
      </c>
      <c r="N90" s="36" t="str">
        <f t="shared" si="91"/>
        <v/>
      </c>
      <c r="O90" s="36" t="str">
        <f t="shared" si="91"/>
        <v/>
      </c>
      <c r="P90" s="36" t="str">
        <f t="shared" si="91"/>
        <v/>
      </c>
      <c r="Q90" s="36" t="str">
        <f t="shared" si="91"/>
        <v/>
      </c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1" t="str">
        <f t="shared" si="3"/>
        <v/>
      </c>
      <c r="AE90" s="18" t="str">
        <f t="shared" si="4"/>
        <v/>
      </c>
      <c r="AF90" s="18" t="str">
        <f t="shared" si="5"/>
        <v/>
      </c>
      <c r="AG90" s="18" t="str">
        <f t="shared" si="6"/>
        <v/>
      </c>
    </row>
    <row r="91" ht="15.75" customHeight="1">
      <c r="A91" s="34" t="str">
        <f>IF('生徒名簿'!$B91="","",'生徒名簿'!$A91)</f>
        <v/>
      </c>
      <c r="B91" s="29" t="str">
        <f>IF('生徒名簿'!$B91="","",'生徒名簿'!$B91)</f>
        <v/>
      </c>
      <c r="C91" s="29" t="str">
        <f>IF('生徒名簿'!$D91="","",'生徒名簿'!$D91)</f>
        <v/>
      </c>
      <c r="D91" s="34" t="str">
        <f>IF('生徒名簿'!$B91="","",'生徒名簿'!$H91)</f>
        <v/>
      </c>
      <c r="E91" s="25" t="str">
        <f>IF('生徒名簿'!$B91="","",'生徒名簿'!$I91)</f>
        <v/>
      </c>
      <c r="F91" s="36" t="str">
        <f t="shared" ref="F91:Q91" si="92">IF($B91="","",IF($D91="在籍",$E91,0))</f>
        <v/>
      </c>
      <c r="G91" s="36" t="str">
        <f t="shared" si="92"/>
        <v/>
      </c>
      <c r="H91" s="36" t="str">
        <f t="shared" si="92"/>
        <v/>
      </c>
      <c r="I91" s="36" t="str">
        <f t="shared" si="92"/>
        <v/>
      </c>
      <c r="J91" s="36" t="str">
        <f t="shared" si="92"/>
        <v/>
      </c>
      <c r="K91" s="36" t="str">
        <f t="shared" si="92"/>
        <v/>
      </c>
      <c r="L91" s="36" t="str">
        <f t="shared" si="92"/>
        <v/>
      </c>
      <c r="M91" s="36" t="str">
        <f t="shared" si="92"/>
        <v/>
      </c>
      <c r="N91" s="36" t="str">
        <f t="shared" si="92"/>
        <v/>
      </c>
      <c r="O91" s="36" t="str">
        <f t="shared" si="92"/>
        <v/>
      </c>
      <c r="P91" s="36" t="str">
        <f t="shared" si="92"/>
        <v/>
      </c>
      <c r="Q91" s="36" t="str">
        <f t="shared" si="92"/>
        <v/>
      </c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1" t="str">
        <f t="shared" si="3"/>
        <v/>
      </c>
      <c r="AE91" s="18" t="str">
        <f t="shared" si="4"/>
        <v/>
      </c>
      <c r="AF91" s="18" t="str">
        <f t="shared" si="5"/>
        <v/>
      </c>
      <c r="AG91" s="18" t="str">
        <f t="shared" si="6"/>
        <v/>
      </c>
    </row>
    <row r="92" ht="15.75" customHeight="1">
      <c r="A92" s="34" t="str">
        <f>IF('生徒名簿'!$B92="","",'生徒名簿'!$A92)</f>
        <v/>
      </c>
      <c r="B92" s="29" t="str">
        <f>IF('生徒名簿'!$B92="","",'生徒名簿'!$B92)</f>
        <v/>
      </c>
      <c r="C92" s="29" t="str">
        <f>IF('生徒名簿'!$D92="","",'生徒名簿'!$D92)</f>
        <v/>
      </c>
      <c r="D92" s="34" t="str">
        <f>IF('生徒名簿'!$B92="","",'生徒名簿'!$H92)</f>
        <v/>
      </c>
      <c r="E92" s="25" t="str">
        <f>IF('生徒名簿'!$B92="","",'生徒名簿'!$I92)</f>
        <v/>
      </c>
      <c r="F92" s="36" t="str">
        <f t="shared" ref="F92:Q92" si="93">IF($B92="","",IF($D92="在籍",$E92,0))</f>
        <v/>
      </c>
      <c r="G92" s="36" t="str">
        <f t="shared" si="93"/>
        <v/>
      </c>
      <c r="H92" s="36" t="str">
        <f t="shared" si="93"/>
        <v/>
      </c>
      <c r="I92" s="36" t="str">
        <f t="shared" si="93"/>
        <v/>
      </c>
      <c r="J92" s="36" t="str">
        <f t="shared" si="93"/>
        <v/>
      </c>
      <c r="K92" s="36" t="str">
        <f t="shared" si="93"/>
        <v/>
      </c>
      <c r="L92" s="36" t="str">
        <f t="shared" si="93"/>
        <v/>
      </c>
      <c r="M92" s="36" t="str">
        <f t="shared" si="93"/>
        <v/>
      </c>
      <c r="N92" s="36" t="str">
        <f t="shared" si="93"/>
        <v/>
      </c>
      <c r="O92" s="36" t="str">
        <f t="shared" si="93"/>
        <v/>
      </c>
      <c r="P92" s="36" t="str">
        <f t="shared" si="93"/>
        <v/>
      </c>
      <c r="Q92" s="36" t="str">
        <f t="shared" si="93"/>
        <v/>
      </c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1" t="str">
        <f t="shared" si="3"/>
        <v/>
      </c>
      <c r="AE92" s="18" t="str">
        <f t="shared" si="4"/>
        <v/>
      </c>
      <c r="AF92" s="18" t="str">
        <f t="shared" si="5"/>
        <v/>
      </c>
      <c r="AG92" s="18" t="str">
        <f t="shared" si="6"/>
        <v/>
      </c>
    </row>
    <row r="93" ht="15.75" customHeight="1">
      <c r="A93" s="34" t="str">
        <f>IF('生徒名簿'!$B93="","",'生徒名簿'!$A93)</f>
        <v/>
      </c>
      <c r="B93" s="29" t="str">
        <f>IF('生徒名簿'!$B93="","",'生徒名簿'!$B93)</f>
        <v/>
      </c>
      <c r="C93" s="29" t="str">
        <f>IF('生徒名簿'!$D93="","",'生徒名簿'!$D93)</f>
        <v/>
      </c>
      <c r="D93" s="34" t="str">
        <f>IF('生徒名簿'!$B93="","",'生徒名簿'!$H93)</f>
        <v/>
      </c>
      <c r="E93" s="25" t="str">
        <f>IF('生徒名簿'!$B93="","",'生徒名簿'!$I93)</f>
        <v/>
      </c>
      <c r="F93" s="36" t="str">
        <f t="shared" ref="F93:Q93" si="94">IF($B93="","",IF($D93="在籍",$E93,0))</f>
        <v/>
      </c>
      <c r="G93" s="36" t="str">
        <f t="shared" si="94"/>
        <v/>
      </c>
      <c r="H93" s="36" t="str">
        <f t="shared" si="94"/>
        <v/>
      </c>
      <c r="I93" s="36" t="str">
        <f t="shared" si="94"/>
        <v/>
      </c>
      <c r="J93" s="36" t="str">
        <f t="shared" si="94"/>
        <v/>
      </c>
      <c r="K93" s="36" t="str">
        <f t="shared" si="94"/>
        <v/>
      </c>
      <c r="L93" s="36" t="str">
        <f t="shared" si="94"/>
        <v/>
      </c>
      <c r="M93" s="36" t="str">
        <f t="shared" si="94"/>
        <v/>
      </c>
      <c r="N93" s="36" t="str">
        <f t="shared" si="94"/>
        <v/>
      </c>
      <c r="O93" s="36" t="str">
        <f t="shared" si="94"/>
        <v/>
      </c>
      <c r="P93" s="36" t="str">
        <f t="shared" si="94"/>
        <v/>
      </c>
      <c r="Q93" s="36" t="str">
        <f t="shared" si="94"/>
        <v/>
      </c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1" t="str">
        <f t="shared" si="3"/>
        <v/>
      </c>
      <c r="AE93" s="18" t="str">
        <f t="shared" si="4"/>
        <v/>
      </c>
      <c r="AF93" s="18" t="str">
        <f t="shared" si="5"/>
        <v/>
      </c>
      <c r="AG93" s="18" t="str">
        <f t="shared" si="6"/>
        <v/>
      </c>
    </row>
    <row r="94" ht="15.75" customHeight="1">
      <c r="A94" s="34" t="str">
        <f>IF('生徒名簿'!$B94="","",'生徒名簿'!$A94)</f>
        <v/>
      </c>
      <c r="B94" s="29" t="str">
        <f>IF('生徒名簿'!$B94="","",'生徒名簿'!$B94)</f>
        <v/>
      </c>
      <c r="C94" s="29" t="str">
        <f>IF('生徒名簿'!$D94="","",'生徒名簿'!$D94)</f>
        <v/>
      </c>
      <c r="D94" s="34" t="str">
        <f>IF('生徒名簿'!$B94="","",'生徒名簿'!$H94)</f>
        <v/>
      </c>
      <c r="E94" s="25" t="str">
        <f>IF('生徒名簿'!$B94="","",'生徒名簿'!$I94)</f>
        <v/>
      </c>
      <c r="F94" s="36" t="str">
        <f t="shared" ref="F94:Q94" si="95">IF($B94="","",IF($D94="在籍",$E94,0))</f>
        <v/>
      </c>
      <c r="G94" s="36" t="str">
        <f t="shared" si="95"/>
        <v/>
      </c>
      <c r="H94" s="36" t="str">
        <f t="shared" si="95"/>
        <v/>
      </c>
      <c r="I94" s="36" t="str">
        <f t="shared" si="95"/>
        <v/>
      </c>
      <c r="J94" s="36" t="str">
        <f t="shared" si="95"/>
        <v/>
      </c>
      <c r="K94" s="36" t="str">
        <f t="shared" si="95"/>
        <v/>
      </c>
      <c r="L94" s="36" t="str">
        <f t="shared" si="95"/>
        <v/>
      </c>
      <c r="M94" s="36" t="str">
        <f t="shared" si="95"/>
        <v/>
      </c>
      <c r="N94" s="36" t="str">
        <f t="shared" si="95"/>
        <v/>
      </c>
      <c r="O94" s="36" t="str">
        <f t="shared" si="95"/>
        <v/>
      </c>
      <c r="P94" s="36" t="str">
        <f t="shared" si="95"/>
        <v/>
      </c>
      <c r="Q94" s="36" t="str">
        <f t="shared" si="95"/>
        <v/>
      </c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1" t="str">
        <f t="shared" si="3"/>
        <v/>
      </c>
      <c r="AE94" s="18" t="str">
        <f t="shared" si="4"/>
        <v/>
      </c>
      <c r="AF94" s="18" t="str">
        <f t="shared" si="5"/>
        <v/>
      </c>
      <c r="AG94" s="18" t="str">
        <f t="shared" si="6"/>
        <v/>
      </c>
    </row>
    <row r="95" ht="15.75" customHeight="1">
      <c r="A95" s="34" t="str">
        <f>IF('生徒名簿'!$B95="","",'生徒名簿'!$A95)</f>
        <v/>
      </c>
      <c r="B95" s="29" t="str">
        <f>IF('生徒名簿'!$B95="","",'生徒名簿'!$B95)</f>
        <v/>
      </c>
      <c r="C95" s="29" t="str">
        <f>IF('生徒名簿'!$D95="","",'生徒名簿'!$D95)</f>
        <v/>
      </c>
      <c r="D95" s="34" t="str">
        <f>IF('生徒名簿'!$B95="","",'生徒名簿'!$H95)</f>
        <v/>
      </c>
      <c r="E95" s="25" t="str">
        <f>IF('生徒名簿'!$B95="","",'生徒名簿'!$I95)</f>
        <v/>
      </c>
      <c r="F95" s="36" t="str">
        <f t="shared" ref="F95:Q95" si="96">IF($B95="","",IF($D95="在籍",$E95,0))</f>
        <v/>
      </c>
      <c r="G95" s="36" t="str">
        <f t="shared" si="96"/>
        <v/>
      </c>
      <c r="H95" s="36" t="str">
        <f t="shared" si="96"/>
        <v/>
      </c>
      <c r="I95" s="36" t="str">
        <f t="shared" si="96"/>
        <v/>
      </c>
      <c r="J95" s="36" t="str">
        <f t="shared" si="96"/>
        <v/>
      </c>
      <c r="K95" s="36" t="str">
        <f t="shared" si="96"/>
        <v/>
      </c>
      <c r="L95" s="36" t="str">
        <f t="shared" si="96"/>
        <v/>
      </c>
      <c r="M95" s="36" t="str">
        <f t="shared" si="96"/>
        <v/>
      </c>
      <c r="N95" s="36" t="str">
        <f t="shared" si="96"/>
        <v/>
      </c>
      <c r="O95" s="36" t="str">
        <f t="shared" si="96"/>
        <v/>
      </c>
      <c r="P95" s="36" t="str">
        <f t="shared" si="96"/>
        <v/>
      </c>
      <c r="Q95" s="36" t="str">
        <f t="shared" si="96"/>
        <v/>
      </c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1" t="str">
        <f t="shared" si="3"/>
        <v/>
      </c>
      <c r="AE95" s="18" t="str">
        <f t="shared" si="4"/>
        <v/>
      </c>
      <c r="AF95" s="18" t="str">
        <f t="shared" si="5"/>
        <v/>
      </c>
      <c r="AG95" s="18" t="str">
        <f t="shared" si="6"/>
        <v/>
      </c>
    </row>
    <row r="96" ht="15.75" customHeight="1">
      <c r="A96" s="34" t="str">
        <f>IF('生徒名簿'!$B96="","",'生徒名簿'!$A96)</f>
        <v/>
      </c>
      <c r="B96" s="29" t="str">
        <f>IF('生徒名簿'!$B96="","",'生徒名簿'!$B96)</f>
        <v/>
      </c>
      <c r="C96" s="29" t="str">
        <f>IF('生徒名簿'!$D96="","",'生徒名簿'!$D96)</f>
        <v/>
      </c>
      <c r="D96" s="34" t="str">
        <f>IF('生徒名簿'!$B96="","",'生徒名簿'!$H96)</f>
        <v/>
      </c>
      <c r="E96" s="25" t="str">
        <f>IF('生徒名簿'!$B96="","",'生徒名簿'!$I96)</f>
        <v/>
      </c>
      <c r="F96" s="36" t="str">
        <f t="shared" ref="F96:Q96" si="97">IF($B96="","",IF($D96="在籍",$E96,0))</f>
        <v/>
      </c>
      <c r="G96" s="36" t="str">
        <f t="shared" si="97"/>
        <v/>
      </c>
      <c r="H96" s="36" t="str">
        <f t="shared" si="97"/>
        <v/>
      </c>
      <c r="I96" s="36" t="str">
        <f t="shared" si="97"/>
        <v/>
      </c>
      <c r="J96" s="36" t="str">
        <f t="shared" si="97"/>
        <v/>
      </c>
      <c r="K96" s="36" t="str">
        <f t="shared" si="97"/>
        <v/>
      </c>
      <c r="L96" s="36" t="str">
        <f t="shared" si="97"/>
        <v/>
      </c>
      <c r="M96" s="36" t="str">
        <f t="shared" si="97"/>
        <v/>
      </c>
      <c r="N96" s="36" t="str">
        <f t="shared" si="97"/>
        <v/>
      </c>
      <c r="O96" s="36" t="str">
        <f t="shared" si="97"/>
        <v/>
      </c>
      <c r="P96" s="36" t="str">
        <f t="shared" si="97"/>
        <v/>
      </c>
      <c r="Q96" s="36" t="str">
        <f t="shared" si="97"/>
        <v/>
      </c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1" t="str">
        <f t="shared" si="3"/>
        <v/>
      </c>
      <c r="AE96" s="18" t="str">
        <f t="shared" si="4"/>
        <v/>
      </c>
      <c r="AF96" s="18" t="str">
        <f t="shared" si="5"/>
        <v/>
      </c>
      <c r="AG96" s="18" t="str">
        <f t="shared" si="6"/>
        <v/>
      </c>
    </row>
    <row r="97" ht="15.75" customHeight="1">
      <c r="A97" s="34" t="str">
        <f>IF('生徒名簿'!$B97="","",'生徒名簿'!$A97)</f>
        <v/>
      </c>
      <c r="B97" s="29" t="str">
        <f>IF('生徒名簿'!$B97="","",'生徒名簿'!$B97)</f>
        <v/>
      </c>
      <c r="C97" s="29" t="str">
        <f>IF('生徒名簿'!$D97="","",'生徒名簿'!$D97)</f>
        <v/>
      </c>
      <c r="D97" s="34" t="str">
        <f>IF('生徒名簿'!$B97="","",'生徒名簿'!$H97)</f>
        <v/>
      </c>
      <c r="E97" s="25" t="str">
        <f>IF('生徒名簿'!$B97="","",'生徒名簿'!$I97)</f>
        <v/>
      </c>
      <c r="F97" s="36" t="str">
        <f t="shared" ref="F97:Q97" si="98">IF($B97="","",IF($D97="在籍",$E97,0))</f>
        <v/>
      </c>
      <c r="G97" s="36" t="str">
        <f t="shared" si="98"/>
        <v/>
      </c>
      <c r="H97" s="36" t="str">
        <f t="shared" si="98"/>
        <v/>
      </c>
      <c r="I97" s="36" t="str">
        <f t="shared" si="98"/>
        <v/>
      </c>
      <c r="J97" s="36" t="str">
        <f t="shared" si="98"/>
        <v/>
      </c>
      <c r="K97" s="36" t="str">
        <f t="shared" si="98"/>
        <v/>
      </c>
      <c r="L97" s="36" t="str">
        <f t="shared" si="98"/>
        <v/>
      </c>
      <c r="M97" s="36" t="str">
        <f t="shared" si="98"/>
        <v/>
      </c>
      <c r="N97" s="36" t="str">
        <f t="shared" si="98"/>
        <v/>
      </c>
      <c r="O97" s="36" t="str">
        <f t="shared" si="98"/>
        <v/>
      </c>
      <c r="P97" s="36" t="str">
        <f t="shared" si="98"/>
        <v/>
      </c>
      <c r="Q97" s="36" t="str">
        <f t="shared" si="98"/>
        <v/>
      </c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1" t="str">
        <f t="shared" si="3"/>
        <v/>
      </c>
      <c r="AE97" s="18" t="str">
        <f t="shared" si="4"/>
        <v/>
      </c>
      <c r="AF97" s="18" t="str">
        <f t="shared" si="5"/>
        <v/>
      </c>
      <c r="AG97" s="18" t="str">
        <f t="shared" si="6"/>
        <v/>
      </c>
    </row>
    <row r="98" ht="15.75" customHeight="1">
      <c r="A98" s="34" t="str">
        <f>IF('生徒名簿'!$B98="","",'生徒名簿'!$A98)</f>
        <v/>
      </c>
      <c r="B98" s="29" t="str">
        <f>IF('生徒名簿'!$B98="","",'生徒名簿'!$B98)</f>
        <v/>
      </c>
      <c r="C98" s="29" t="str">
        <f>IF('生徒名簿'!$D98="","",'生徒名簿'!$D98)</f>
        <v/>
      </c>
      <c r="D98" s="34" t="str">
        <f>IF('生徒名簿'!$B98="","",'生徒名簿'!$H98)</f>
        <v/>
      </c>
      <c r="E98" s="25" t="str">
        <f>IF('生徒名簿'!$B98="","",'生徒名簿'!$I98)</f>
        <v/>
      </c>
      <c r="F98" s="36" t="str">
        <f t="shared" ref="F98:Q98" si="99">IF($B98="","",IF($D98="在籍",$E98,0))</f>
        <v/>
      </c>
      <c r="G98" s="36" t="str">
        <f t="shared" si="99"/>
        <v/>
      </c>
      <c r="H98" s="36" t="str">
        <f t="shared" si="99"/>
        <v/>
      </c>
      <c r="I98" s="36" t="str">
        <f t="shared" si="99"/>
        <v/>
      </c>
      <c r="J98" s="36" t="str">
        <f t="shared" si="99"/>
        <v/>
      </c>
      <c r="K98" s="36" t="str">
        <f t="shared" si="99"/>
        <v/>
      </c>
      <c r="L98" s="36" t="str">
        <f t="shared" si="99"/>
        <v/>
      </c>
      <c r="M98" s="36" t="str">
        <f t="shared" si="99"/>
        <v/>
      </c>
      <c r="N98" s="36" t="str">
        <f t="shared" si="99"/>
        <v/>
      </c>
      <c r="O98" s="36" t="str">
        <f t="shared" si="99"/>
        <v/>
      </c>
      <c r="P98" s="36" t="str">
        <f t="shared" si="99"/>
        <v/>
      </c>
      <c r="Q98" s="36" t="str">
        <f t="shared" si="99"/>
        <v/>
      </c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1" t="str">
        <f t="shared" si="3"/>
        <v/>
      </c>
      <c r="AE98" s="18" t="str">
        <f t="shared" si="4"/>
        <v/>
      </c>
      <c r="AF98" s="18" t="str">
        <f t="shared" si="5"/>
        <v/>
      </c>
      <c r="AG98" s="18" t="str">
        <f t="shared" si="6"/>
        <v/>
      </c>
    </row>
    <row r="99" ht="15.75" customHeight="1">
      <c r="A99" s="34" t="str">
        <f>IF('生徒名簿'!$B99="","",'生徒名簿'!$A99)</f>
        <v/>
      </c>
      <c r="B99" s="29" t="str">
        <f>IF('生徒名簿'!$B99="","",'生徒名簿'!$B99)</f>
        <v/>
      </c>
      <c r="C99" s="29" t="str">
        <f>IF('生徒名簿'!$D99="","",'生徒名簿'!$D99)</f>
        <v/>
      </c>
      <c r="D99" s="34" t="str">
        <f>IF('生徒名簿'!$B99="","",'生徒名簿'!$H99)</f>
        <v/>
      </c>
      <c r="E99" s="25" t="str">
        <f>IF('生徒名簿'!$B99="","",'生徒名簿'!$I99)</f>
        <v/>
      </c>
      <c r="F99" s="36" t="str">
        <f t="shared" ref="F99:Q99" si="100">IF($B99="","",IF($D99="在籍",$E99,0))</f>
        <v/>
      </c>
      <c r="G99" s="36" t="str">
        <f t="shared" si="100"/>
        <v/>
      </c>
      <c r="H99" s="36" t="str">
        <f t="shared" si="100"/>
        <v/>
      </c>
      <c r="I99" s="36" t="str">
        <f t="shared" si="100"/>
        <v/>
      </c>
      <c r="J99" s="36" t="str">
        <f t="shared" si="100"/>
        <v/>
      </c>
      <c r="K99" s="36" t="str">
        <f t="shared" si="100"/>
        <v/>
      </c>
      <c r="L99" s="36" t="str">
        <f t="shared" si="100"/>
        <v/>
      </c>
      <c r="M99" s="36" t="str">
        <f t="shared" si="100"/>
        <v/>
      </c>
      <c r="N99" s="36" t="str">
        <f t="shared" si="100"/>
        <v/>
      </c>
      <c r="O99" s="36" t="str">
        <f t="shared" si="100"/>
        <v/>
      </c>
      <c r="P99" s="36" t="str">
        <f t="shared" si="100"/>
        <v/>
      </c>
      <c r="Q99" s="36" t="str">
        <f t="shared" si="100"/>
        <v/>
      </c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1" t="str">
        <f t="shared" si="3"/>
        <v/>
      </c>
      <c r="AE99" s="18" t="str">
        <f t="shared" si="4"/>
        <v/>
      </c>
      <c r="AF99" s="18" t="str">
        <f t="shared" si="5"/>
        <v/>
      </c>
      <c r="AG99" s="18" t="str">
        <f t="shared" si="6"/>
        <v/>
      </c>
    </row>
    <row r="100" ht="15.75" customHeight="1">
      <c r="A100" s="34" t="str">
        <f>IF('生徒名簿'!$B100="","",'生徒名簿'!$A100)</f>
        <v/>
      </c>
      <c r="B100" s="29" t="str">
        <f>IF('生徒名簿'!$B100="","",'生徒名簿'!$B100)</f>
        <v/>
      </c>
      <c r="C100" s="29" t="str">
        <f>IF('生徒名簿'!$D100="","",'生徒名簿'!$D100)</f>
        <v/>
      </c>
      <c r="D100" s="34" t="str">
        <f>IF('生徒名簿'!$B100="","",'生徒名簿'!$H100)</f>
        <v/>
      </c>
      <c r="E100" s="25" t="str">
        <f>IF('生徒名簿'!$B100="","",'生徒名簿'!$I100)</f>
        <v/>
      </c>
      <c r="F100" s="36" t="str">
        <f t="shared" ref="F100:Q100" si="101">IF($B100="","",IF($D100="在籍",$E100,0))</f>
        <v/>
      </c>
      <c r="G100" s="36" t="str">
        <f t="shared" si="101"/>
        <v/>
      </c>
      <c r="H100" s="36" t="str">
        <f t="shared" si="101"/>
        <v/>
      </c>
      <c r="I100" s="36" t="str">
        <f t="shared" si="101"/>
        <v/>
      </c>
      <c r="J100" s="36" t="str">
        <f t="shared" si="101"/>
        <v/>
      </c>
      <c r="K100" s="36" t="str">
        <f t="shared" si="101"/>
        <v/>
      </c>
      <c r="L100" s="36" t="str">
        <f t="shared" si="101"/>
        <v/>
      </c>
      <c r="M100" s="36" t="str">
        <f t="shared" si="101"/>
        <v/>
      </c>
      <c r="N100" s="36" t="str">
        <f t="shared" si="101"/>
        <v/>
      </c>
      <c r="O100" s="36" t="str">
        <f t="shared" si="101"/>
        <v/>
      </c>
      <c r="P100" s="36" t="str">
        <f t="shared" si="101"/>
        <v/>
      </c>
      <c r="Q100" s="36" t="str">
        <f t="shared" si="101"/>
        <v/>
      </c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1" t="str">
        <f t="shared" si="3"/>
        <v/>
      </c>
      <c r="AE100" s="18" t="str">
        <f t="shared" si="4"/>
        <v/>
      </c>
      <c r="AF100" s="18" t="str">
        <f t="shared" si="5"/>
        <v/>
      </c>
      <c r="AG100" s="18" t="str">
        <f t="shared" si="6"/>
        <v/>
      </c>
    </row>
    <row r="101" ht="15.75" customHeight="1">
      <c r="A101" s="34" t="str">
        <f>IF('生徒名簿'!$B101="","",'生徒名簿'!$A101)</f>
        <v/>
      </c>
      <c r="B101" s="29" t="str">
        <f>IF('生徒名簿'!$B101="","",'生徒名簿'!$B101)</f>
        <v/>
      </c>
      <c r="C101" s="29" t="str">
        <f>IF('生徒名簿'!$D101="","",'生徒名簿'!$D101)</f>
        <v/>
      </c>
      <c r="D101" s="34" t="str">
        <f>IF('生徒名簿'!$B101="","",'生徒名簿'!$H101)</f>
        <v/>
      </c>
      <c r="E101" s="25" t="str">
        <f>IF('生徒名簿'!$B101="","",'生徒名簿'!$I101)</f>
        <v/>
      </c>
      <c r="F101" s="36" t="str">
        <f t="shared" ref="F101:Q101" si="102">IF($B101="","",IF($D101="在籍",$E101,0))</f>
        <v/>
      </c>
      <c r="G101" s="36" t="str">
        <f t="shared" si="102"/>
        <v/>
      </c>
      <c r="H101" s="36" t="str">
        <f t="shared" si="102"/>
        <v/>
      </c>
      <c r="I101" s="36" t="str">
        <f t="shared" si="102"/>
        <v/>
      </c>
      <c r="J101" s="36" t="str">
        <f t="shared" si="102"/>
        <v/>
      </c>
      <c r="K101" s="36" t="str">
        <f t="shared" si="102"/>
        <v/>
      </c>
      <c r="L101" s="36" t="str">
        <f t="shared" si="102"/>
        <v/>
      </c>
      <c r="M101" s="36" t="str">
        <f t="shared" si="102"/>
        <v/>
      </c>
      <c r="N101" s="36" t="str">
        <f t="shared" si="102"/>
        <v/>
      </c>
      <c r="O101" s="36" t="str">
        <f t="shared" si="102"/>
        <v/>
      </c>
      <c r="P101" s="36" t="str">
        <f t="shared" si="102"/>
        <v/>
      </c>
      <c r="Q101" s="36" t="str">
        <f t="shared" si="102"/>
        <v/>
      </c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1" t="str">
        <f t="shared" si="3"/>
        <v/>
      </c>
      <c r="AE101" s="18" t="str">
        <f t="shared" si="4"/>
        <v/>
      </c>
      <c r="AF101" s="18" t="str">
        <f t="shared" si="5"/>
        <v/>
      </c>
      <c r="AG101" s="18" t="str">
        <f t="shared" si="6"/>
        <v/>
      </c>
    </row>
    <row r="102" ht="15.75" customHeight="1">
      <c r="A102" s="34" t="str">
        <f>IF('生徒名簿'!$B102="","",'生徒名簿'!$A102)</f>
        <v/>
      </c>
      <c r="B102" s="29" t="str">
        <f>IF('生徒名簿'!$B102="","",'生徒名簿'!$B102)</f>
        <v/>
      </c>
      <c r="C102" s="29" t="str">
        <f>IF('生徒名簿'!$D102="","",'生徒名簿'!$D102)</f>
        <v/>
      </c>
      <c r="D102" s="34" t="str">
        <f>IF('生徒名簿'!$B102="","",'生徒名簿'!$H102)</f>
        <v/>
      </c>
      <c r="E102" s="25" t="str">
        <f>IF('生徒名簿'!$B102="","",'生徒名簿'!$I102)</f>
        <v/>
      </c>
      <c r="F102" s="36" t="str">
        <f t="shared" ref="F102:Q102" si="103">IF($B102="","",IF($D102="在籍",$E102,0))</f>
        <v/>
      </c>
      <c r="G102" s="36" t="str">
        <f t="shared" si="103"/>
        <v/>
      </c>
      <c r="H102" s="36" t="str">
        <f t="shared" si="103"/>
        <v/>
      </c>
      <c r="I102" s="36" t="str">
        <f t="shared" si="103"/>
        <v/>
      </c>
      <c r="J102" s="36" t="str">
        <f t="shared" si="103"/>
        <v/>
      </c>
      <c r="K102" s="36" t="str">
        <f t="shared" si="103"/>
        <v/>
      </c>
      <c r="L102" s="36" t="str">
        <f t="shared" si="103"/>
        <v/>
      </c>
      <c r="M102" s="36" t="str">
        <f t="shared" si="103"/>
        <v/>
      </c>
      <c r="N102" s="36" t="str">
        <f t="shared" si="103"/>
        <v/>
      </c>
      <c r="O102" s="36" t="str">
        <f t="shared" si="103"/>
        <v/>
      </c>
      <c r="P102" s="36" t="str">
        <f t="shared" si="103"/>
        <v/>
      </c>
      <c r="Q102" s="36" t="str">
        <f t="shared" si="103"/>
        <v/>
      </c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1" t="str">
        <f t="shared" si="3"/>
        <v/>
      </c>
      <c r="AE102" s="18" t="str">
        <f t="shared" si="4"/>
        <v/>
      </c>
      <c r="AF102" s="18" t="str">
        <f t="shared" si="5"/>
        <v/>
      </c>
      <c r="AG102" s="18" t="str">
        <f t="shared" si="6"/>
        <v/>
      </c>
    </row>
    <row r="103" ht="15.75" customHeight="1">
      <c r="A103" s="34" t="str">
        <f>IF('生徒名簿'!$B103="","",'生徒名簿'!$A103)</f>
        <v/>
      </c>
      <c r="B103" s="29" t="str">
        <f>IF('生徒名簿'!$B103="","",'生徒名簿'!$B103)</f>
        <v/>
      </c>
      <c r="C103" s="29" t="str">
        <f>IF('生徒名簿'!$D103="","",'生徒名簿'!$D103)</f>
        <v/>
      </c>
      <c r="D103" s="34" t="str">
        <f>IF('生徒名簿'!$B103="","",'生徒名簿'!$H103)</f>
        <v/>
      </c>
      <c r="E103" s="25" t="str">
        <f>IF('生徒名簿'!$B103="","",'生徒名簿'!$I103)</f>
        <v/>
      </c>
      <c r="F103" s="36" t="str">
        <f t="shared" ref="F103:Q103" si="104">IF($B103="","",IF($D103="在籍",$E103,0))</f>
        <v/>
      </c>
      <c r="G103" s="36" t="str">
        <f t="shared" si="104"/>
        <v/>
      </c>
      <c r="H103" s="36" t="str">
        <f t="shared" si="104"/>
        <v/>
      </c>
      <c r="I103" s="36" t="str">
        <f t="shared" si="104"/>
        <v/>
      </c>
      <c r="J103" s="36" t="str">
        <f t="shared" si="104"/>
        <v/>
      </c>
      <c r="K103" s="36" t="str">
        <f t="shared" si="104"/>
        <v/>
      </c>
      <c r="L103" s="36" t="str">
        <f t="shared" si="104"/>
        <v/>
      </c>
      <c r="M103" s="36" t="str">
        <f t="shared" si="104"/>
        <v/>
      </c>
      <c r="N103" s="36" t="str">
        <f t="shared" si="104"/>
        <v/>
      </c>
      <c r="O103" s="36" t="str">
        <f t="shared" si="104"/>
        <v/>
      </c>
      <c r="P103" s="36" t="str">
        <f t="shared" si="104"/>
        <v/>
      </c>
      <c r="Q103" s="36" t="str">
        <f t="shared" si="104"/>
        <v/>
      </c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1" t="str">
        <f t="shared" si="3"/>
        <v/>
      </c>
      <c r="AE103" s="18" t="str">
        <f t="shared" si="4"/>
        <v/>
      </c>
      <c r="AF103" s="18" t="str">
        <f t="shared" si="5"/>
        <v/>
      </c>
      <c r="AG103" s="18" t="str">
        <f t="shared" si="6"/>
        <v/>
      </c>
    </row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AG1"/>
  </mergeCells>
  <conditionalFormatting sqref="AG4:AG103">
    <cfRule type="cellIs" dxfId="2" priority="1" operator="equal">
      <formula>"未入金あり"</formula>
    </cfRule>
  </conditionalFormatting>
  <printOptions/>
  <pageMargins bottom="1.0" footer="0.0" header="0.0" left="0.75" right="0.75" top="1.0"/>
  <pageSetup fitToHeight="0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14.0"/>
    <col customWidth="1" min="2" max="3" width="12.0"/>
    <col customWidth="1" min="4" max="4" width="20.0"/>
    <col customWidth="1" min="5" max="5" width="14.0"/>
    <col customWidth="1" min="6" max="6" width="12.0"/>
    <col customWidth="1" min="7" max="7" width="18.0"/>
    <col customWidth="1" min="8" max="8" width="4.0"/>
    <col customWidth="1" min="9" max="26" width="8.71"/>
  </cols>
  <sheetData>
    <row r="1" ht="24.0" customHeight="1">
      <c r="A1" s="1" t="s">
        <v>74</v>
      </c>
      <c r="B1" s="2"/>
      <c r="C1" s="2"/>
      <c r="D1" s="2"/>
      <c r="E1" s="2"/>
      <c r="F1" s="2"/>
      <c r="G1" s="2"/>
      <c r="H1" s="3"/>
    </row>
    <row r="3">
      <c r="A3" s="9" t="s">
        <v>12</v>
      </c>
      <c r="B3" s="9" t="s">
        <v>75</v>
      </c>
      <c r="D3" s="9" t="s">
        <v>6</v>
      </c>
      <c r="E3" s="9" t="s">
        <v>76</v>
      </c>
      <c r="F3" s="9" t="s">
        <v>34</v>
      </c>
      <c r="G3" s="9" t="s">
        <v>77</v>
      </c>
    </row>
    <row r="4">
      <c r="A4" s="16" t="s">
        <v>28</v>
      </c>
      <c r="B4" s="16">
        <f>COUNTIF('生徒名簿'!$H$4:$H$103,A4)</f>
        <v>1</v>
      </c>
      <c r="D4" s="29" t="str">
        <f>IF('設定'!$A6="","",'設定'!$A6)</f>
        <v>月曜16:00 キッズ</v>
      </c>
      <c r="E4" s="16">
        <f>IF($D4="","",SUMPRODUCT(('生徒名簿'!$D$4:$D$103=$D4)*('生徒名簿'!$H$4:$H$103="在籍")))</f>
        <v>1</v>
      </c>
      <c r="F4" s="25">
        <f>IF($D4="","",'設定'!$B6)</f>
        <v>6000</v>
      </c>
      <c r="G4" s="31">
        <f t="shared" ref="G4:G18" si="1">IF($D4="","",$E4*$F4)</f>
        <v>6000</v>
      </c>
    </row>
    <row r="5">
      <c r="A5" s="16" t="s">
        <v>39</v>
      </c>
      <c r="B5" s="16">
        <f>COUNTIF('生徒名簿'!$H$4:$H$103,A5)</f>
        <v>0</v>
      </c>
      <c r="D5" s="29" t="str">
        <f>IF('設定'!$A7="","",'設定'!$A7)</f>
        <v>火曜17:00 ジュニア</v>
      </c>
      <c r="E5" s="16">
        <f>IF($D5="","",SUMPRODUCT(('生徒名簿'!$D$4:$D$103=$D5)*('生徒名簿'!$H$4:$H$103="在籍")))</f>
        <v>0</v>
      </c>
      <c r="F5" s="25">
        <f>IF($D5="","",'設定'!$B7)</f>
        <v>7000</v>
      </c>
      <c r="G5" s="31">
        <f t="shared" si="1"/>
        <v>0</v>
      </c>
    </row>
    <row r="6">
      <c r="A6" s="16" t="s">
        <v>48</v>
      </c>
      <c r="B6" s="16">
        <f>COUNTIF('生徒名簿'!$H$4:$H$103,A6)</f>
        <v>0</v>
      </c>
      <c r="D6" s="29" t="str">
        <f>IF('設定'!$A8="","",'設定'!$A8)</f>
        <v>水曜18:30 一般</v>
      </c>
      <c r="E6" s="16">
        <f>IF($D6="","",SUMPRODUCT(('生徒名簿'!$D$4:$D$103=$D6)*('生徒名簿'!$H$4:$H$103="在籍")))</f>
        <v>0</v>
      </c>
      <c r="F6" s="25">
        <f>IF($D6="","",'設定'!$B8)</f>
        <v>8000</v>
      </c>
      <c r="G6" s="31">
        <f t="shared" si="1"/>
        <v>0</v>
      </c>
    </row>
    <row r="7">
      <c r="A7" s="33" t="s">
        <v>97</v>
      </c>
      <c r="B7" s="16">
        <f>COUNTA('生徒名簿'!$B$4:$B$103)</f>
        <v>1</v>
      </c>
      <c r="D7" s="29" t="str">
        <f>IF('設定'!$A9="","",'設定'!$A9)</f>
        <v>土曜10:00 親子</v>
      </c>
      <c r="E7" s="16">
        <f>IF($D7="","",SUMPRODUCT(('生徒名簿'!$D$4:$D$103=$D7)*('生徒名簿'!$H$4:$H$103="在籍")))</f>
        <v>0</v>
      </c>
      <c r="F7" s="25">
        <f>IF($D7="","",'設定'!$B9)</f>
        <v>5500</v>
      </c>
      <c r="G7" s="31">
        <f t="shared" si="1"/>
        <v>0</v>
      </c>
    </row>
    <row r="8">
      <c r="D8" s="29" t="str">
        <f>IF('設定'!$A10="","",'設定'!$A10)</f>
        <v/>
      </c>
      <c r="E8" s="16" t="str">
        <f>IF($D8="","",SUMPRODUCT(('生徒名簿'!$D$4:$D$103=$D8)*('生徒名簿'!$H$4:$H$103="在籍")))</f>
        <v/>
      </c>
      <c r="F8" s="25" t="str">
        <f>IF($D8="","",'設定'!$B10)</f>
        <v/>
      </c>
      <c r="G8" s="31" t="str">
        <f t="shared" si="1"/>
        <v/>
      </c>
    </row>
    <row r="9">
      <c r="D9" s="29" t="str">
        <f>IF('設定'!$A11="","",'設定'!$A11)</f>
        <v/>
      </c>
      <c r="E9" s="16" t="str">
        <f>IF($D9="","",SUMPRODUCT(('生徒名簿'!$D$4:$D$103=$D9)*('生徒名簿'!$H$4:$H$103="在籍")))</f>
        <v/>
      </c>
      <c r="F9" s="25" t="str">
        <f>IF($D9="","",'設定'!$B11)</f>
        <v/>
      </c>
      <c r="G9" s="31" t="str">
        <f t="shared" si="1"/>
        <v/>
      </c>
    </row>
    <row r="10">
      <c r="D10" s="29" t="str">
        <f>IF('設定'!$A12="","",'設定'!$A12)</f>
        <v/>
      </c>
      <c r="E10" s="16" t="str">
        <f>IF($D10="","",SUMPRODUCT(('生徒名簿'!$D$4:$D$103=$D10)*('生徒名簿'!$H$4:$H$103="在籍")))</f>
        <v/>
      </c>
      <c r="F10" s="25" t="str">
        <f>IF($D10="","",'設定'!$B12)</f>
        <v/>
      </c>
      <c r="G10" s="31" t="str">
        <f t="shared" si="1"/>
        <v/>
      </c>
    </row>
    <row r="11">
      <c r="D11" s="29" t="str">
        <f>IF('設定'!$A13="","",'設定'!$A13)</f>
        <v/>
      </c>
      <c r="E11" s="16" t="str">
        <f>IF($D11="","",SUMPRODUCT(('生徒名簿'!$D$4:$D$103=$D11)*('生徒名簿'!$H$4:$H$103="在籍")))</f>
        <v/>
      </c>
      <c r="F11" s="25" t="str">
        <f>IF($D11="","",'設定'!$B13)</f>
        <v/>
      </c>
      <c r="G11" s="31" t="str">
        <f t="shared" si="1"/>
        <v/>
      </c>
    </row>
    <row r="12">
      <c r="D12" s="29" t="str">
        <f>IF('設定'!$A14="","",'設定'!$A14)</f>
        <v/>
      </c>
      <c r="E12" s="16" t="str">
        <f>IF($D12="","",SUMPRODUCT(('生徒名簿'!$D$4:$D$103=$D12)*('生徒名簿'!$H$4:$H$103="在籍")))</f>
        <v/>
      </c>
      <c r="F12" s="25" t="str">
        <f>IF($D12="","",'設定'!$B14)</f>
        <v/>
      </c>
      <c r="G12" s="31" t="str">
        <f t="shared" si="1"/>
        <v/>
      </c>
    </row>
    <row r="13">
      <c r="D13" s="29" t="str">
        <f>IF('設定'!$A15="","",'設定'!$A15)</f>
        <v/>
      </c>
      <c r="E13" s="16" t="str">
        <f>IF($D13="","",SUMPRODUCT(('生徒名簿'!$D$4:$D$103=$D13)*('生徒名簿'!$H$4:$H$103="在籍")))</f>
        <v/>
      </c>
      <c r="F13" s="25" t="str">
        <f>IF($D13="","",'設定'!$B15)</f>
        <v/>
      </c>
      <c r="G13" s="31" t="str">
        <f t="shared" si="1"/>
        <v/>
      </c>
    </row>
    <row r="14">
      <c r="D14" s="29" t="str">
        <f>IF('設定'!$A16="","",'設定'!$A16)</f>
        <v/>
      </c>
      <c r="E14" s="16" t="str">
        <f>IF($D14="","",SUMPRODUCT(('生徒名簿'!$D$4:$D$103=$D14)*('生徒名簿'!$H$4:$H$103="在籍")))</f>
        <v/>
      </c>
      <c r="F14" s="25" t="str">
        <f>IF($D14="","",'設定'!$B16)</f>
        <v/>
      </c>
      <c r="G14" s="31" t="str">
        <f t="shared" si="1"/>
        <v/>
      </c>
    </row>
    <row r="15">
      <c r="D15" s="29" t="str">
        <f>IF('設定'!$A17="","",'設定'!$A17)</f>
        <v/>
      </c>
      <c r="E15" s="16" t="str">
        <f>IF($D15="","",SUMPRODUCT(('生徒名簿'!$D$4:$D$103=$D15)*('生徒名簿'!$H$4:$H$103="在籍")))</f>
        <v/>
      </c>
      <c r="F15" s="25" t="str">
        <f>IF($D15="","",'設定'!$B17)</f>
        <v/>
      </c>
      <c r="G15" s="31" t="str">
        <f t="shared" si="1"/>
        <v/>
      </c>
    </row>
    <row r="16">
      <c r="D16" s="29" t="str">
        <f>IF('設定'!$A18="","",'設定'!$A18)</f>
        <v/>
      </c>
      <c r="E16" s="16" t="str">
        <f>IF($D16="","",SUMPRODUCT(('生徒名簿'!$D$4:$D$103=$D16)*('生徒名簿'!$H$4:$H$103="在籍")))</f>
        <v/>
      </c>
      <c r="F16" s="25" t="str">
        <f>IF($D16="","",'設定'!$B18)</f>
        <v/>
      </c>
      <c r="G16" s="31" t="str">
        <f t="shared" si="1"/>
        <v/>
      </c>
    </row>
    <row r="17">
      <c r="D17" s="29" t="str">
        <f>IF('設定'!$A19="","",'設定'!$A19)</f>
        <v/>
      </c>
      <c r="E17" s="16" t="str">
        <f>IF($D17="","",SUMPRODUCT(('生徒名簿'!$D$4:$D$103=$D17)*('生徒名簿'!$H$4:$H$103="在籍")))</f>
        <v/>
      </c>
      <c r="F17" s="25" t="str">
        <f>IF($D17="","",'設定'!$B19)</f>
        <v/>
      </c>
      <c r="G17" s="31" t="str">
        <f t="shared" si="1"/>
        <v/>
      </c>
    </row>
    <row r="18">
      <c r="D18" s="29" t="str">
        <f>IF('設定'!$A20="","",'設定'!$A20)</f>
        <v/>
      </c>
      <c r="E18" s="16" t="str">
        <f>IF($D18="","",SUMPRODUCT(('生徒名簿'!$D$4:$D$103=$D18)*('生徒名簿'!$H$4:$H$103="在籍")))</f>
        <v/>
      </c>
      <c r="F18" s="25" t="str">
        <f>IF($D18="","",'設定'!$B20)</f>
        <v/>
      </c>
      <c r="G18" s="31" t="str">
        <f t="shared" si="1"/>
        <v/>
      </c>
    </row>
    <row r="19">
      <c r="D19" s="38" t="s">
        <v>108</v>
      </c>
      <c r="E19" s="39">
        <f>SUM(E4:E18)</f>
        <v>1</v>
      </c>
      <c r="F19" s="40"/>
      <c r="G19" s="41">
        <f>SUM(G4:G18)</f>
        <v>6000</v>
      </c>
    </row>
    <row r="21" ht="15.75" customHeight="1">
      <c r="A21" s="42" t="s">
        <v>109</v>
      </c>
    </row>
    <row r="22" ht="15.75" customHeight="1">
      <c r="A22" s="9" t="s">
        <v>110</v>
      </c>
      <c r="B22" s="9" t="s">
        <v>111</v>
      </c>
      <c r="C22" s="9" t="s">
        <v>112</v>
      </c>
      <c r="D22" s="9" t="s">
        <v>113</v>
      </c>
      <c r="E22" s="9" t="s">
        <v>114</v>
      </c>
      <c r="F22" s="9" t="s">
        <v>115</v>
      </c>
    </row>
    <row r="23" ht="15.75" customHeight="1">
      <c r="A23" s="18" t="s">
        <v>116</v>
      </c>
      <c r="B23" s="18">
        <f>COUNTIF('月謝管理'!$F$4:$F$103,"&gt;0")</f>
        <v>1</v>
      </c>
      <c r="C23" s="18">
        <f>SUMPRODUCT(('月謝管理'!$F$4:$F$103&gt;0)*('月謝管理'!$R$4:$R$103&lt;&gt;""))</f>
        <v>0</v>
      </c>
      <c r="D23" s="18">
        <f>IF('月謝管理'!$F$2&gt;TODAY(),0,B23-C23)</f>
        <v>1</v>
      </c>
      <c r="E23" s="43">
        <f>SUM('月謝管理'!$F$4:$F$103)</f>
        <v>6000</v>
      </c>
      <c r="F23" s="44">
        <f t="shared" ref="F23:F34" si="2">IF($B23=0,"",$C23/$B23)</f>
        <v>0</v>
      </c>
    </row>
    <row r="24" ht="15.75" customHeight="1">
      <c r="A24" s="18" t="s">
        <v>117</v>
      </c>
      <c r="B24" s="18">
        <f>COUNTIF('月謝管理'!$G$4:$G$103,"&gt;0")</f>
        <v>1</v>
      </c>
      <c r="C24" s="18">
        <f>SUMPRODUCT(('月謝管理'!$G$4:$G$103&gt;0)*('月謝管理'!$S$4:$S$103&lt;&gt;""))</f>
        <v>0</v>
      </c>
      <c r="D24" s="18">
        <f>IF('月謝管理'!$G$2&gt;TODAY(),0,B24-C24)</f>
        <v>1</v>
      </c>
      <c r="E24" s="43">
        <f>SUM('月謝管理'!$G$4:$G$103)</f>
        <v>6000</v>
      </c>
      <c r="F24" s="44">
        <f t="shared" si="2"/>
        <v>0</v>
      </c>
    </row>
    <row r="25" ht="15.75" customHeight="1">
      <c r="A25" s="18" t="s">
        <v>118</v>
      </c>
      <c r="B25" s="18">
        <f>COUNTIF('月謝管理'!$H$4:$H$103,"&gt;0")</f>
        <v>1</v>
      </c>
      <c r="C25" s="18">
        <f>SUMPRODUCT(('月謝管理'!$H$4:$H$103&gt;0)*('月謝管理'!$T$4:$T$103&lt;&gt;""))</f>
        <v>0</v>
      </c>
      <c r="D25" s="18">
        <f>IF('月謝管理'!$H$2&gt;TODAY(),0,B25-C25)</f>
        <v>1</v>
      </c>
      <c r="E25" s="43">
        <f>SUM('月謝管理'!$H$4:$H$103)</f>
        <v>6000</v>
      </c>
      <c r="F25" s="44">
        <f t="shared" si="2"/>
        <v>0</v>
      </c>
    </row>
    <row r="26" ht="15.75" customHeight="1">
      <c r="A26" s="18" t="s">
        <v>119</v>
      </c>
      <c r="B26" s="18">
        <f>COUNTIF('月謝管理'!$I$4:$I$103,"&gt;0")</f>
        <v>1</v>
      </c>
      <c r="C26" s="18">
        <f>SUMPRODUCT(('月謝管理'!$I$4:$I$103&gt;0)*('月謝管理'!$U$4:$U$103&lt;&gt;""))</f>
        <v>0</v>
      </c>
      <c r="D26" s="18">
        <f>IF('月謝管理'!$I$2&gt;TODAY(),0,B26-C26)</f>
        <v>1</v>
      </c>
      <c r="E26" s="43">
        <f>SUM('月謝管理'!$I$4:$I$103)</f>
        <v>6000</v>
      </c>
      <c r="F26" s="44">
        <f t="shared" si="2"/>
        <v>0</v>
      </c>
    </row>
    <row r="27" ht="15.75" customHeight="1">
      <c r="A27" s="18" t="s">
        <v>120</v>
      </c>
      <c r="B27" s="18">
        <f>COUNTIF('月謝管理'!$J$4:$J$103,"&gt;0")</f>
        <v>1</v>
      </c>
      <c r="C27" s="18">
        <f>SUMPRODUCT(('月謝管理'!$J$4:$J$103&gt;0)*('月謝管理'!$V$4:$V$103&lt;&gt;""))</f>
        <v>0</v>
      </c>
      <c r="D27" s="18">
        <f>IF('月謝管理'!$J$2&gt;TODAY(),0,B27-C27)</f>
        <v>1</v>
      </c>
      <c r="E27" s="43">
        <f>SUM('月謝管理'!$J$4:$J$103)</f>
        <v>6000</v>
      </c>
      <c r="F27" s="44">
        <f t="shared" si="2"/>
        <v>0</v>
      </c>
    </row>
    <row r="28" ht="15.75" customHeight="1">
      <c r="A28" s="18" t="s">
        <v>121</v>
      </c>
      <c r="B28" s="18">
        <f>COUNTIF('月謝管理'!$K$4:$K$103,"&gt;0")</f>
        <v>1</v>
      </c>
      <c r="C28" s="18">
        <f>SUMPRODUCT(('月謝管理'!$K$4:$K$103&gt;0)*('月謝管理'!$W$4:$W$103&lt;&gt;""))</f>
        <v>0</v>
      </c>
      <c r="D28" s="18">
        <f>IF('月謝管理'!$K$2&gt;TODAY(),0,B28-C28)</f>
        <v>0</v>
      </c>
      <c r="E28" s="43">
        <f>SUM('月謝管理'!$K$4:$K$103)</f>
        <v>6000</v>
      </c>
      <c r="F28" s="44">
        <f t="shared" si="2"/>
        <v>0</v>
      </c>
    </row>
    <row r="29" ht="15.75" customHeight="1">
      <c r="A29" s="18" t="s">
        <v>122</v>
      </c>
      <c r="B29" s="18">
        <f>COUNTIF('月謝管理'!$L$4:$L$103,"&gt;0")</f>
        <v>1</v>
      </c>
      <c r="C29" s="18">
        <f>SUMPRODUCT(('月謝管理'!$L$4:$L$103&gt;0)*('月謝管理'!$X$4:$X$103&lt;&gt;""))</f>
        <v>0</v>
      </c>
      <c r="D29" s="18">
        <f>IF('月謝管理'!$L$2&gt;TODAY(),0,B29-C29)</f>
        <v>0</v>
      </c>
      <c r="E29" s="43">
        <f>SUM('月謝管理'!$L$4:$L$103)</f>
        <v>6000</v>
      </c>
      <c r="F29" s="44">
        <f t="shared" si="2"/>
        <v>0</v>
      </c>
    </row>
    <row r="30" ht="15.75" customHeight="1">
      <c r="A30" s="18" t="s">
        <v>123</v>
      </c>
      <c r="B30" s="18">
        <f>COUNTIF('月謝管理'!$M$4:$M$103,"&gt;0")</f>
        <v>1</v>
      </c>
      <c r="C30" s="18">
        <f>SUMPRODUCT(('月謝管理'!$M$4:$M$103&gt;0)*('月謝管理'!$Y$4:$Y$103&lt;&gt;""))</f>
        <v>0</v>
      </c>
      <c r="D30" s="18">
        <f>IF('月謝管理'!$M$2&gt;TODAY(),0,B30-C30)</f>
        <v>0</v>
      </c>
      <c r="E30" s="43">
        <f>SUM('月謝管理'!$M$4:$M$103)</f>
        <v>6000</v>
      </c>
      <c r="F30" s="44">
        <f t="shared" si="2"/>
        <v>0</v>
      </c>
    </row>
    <row r="31" ht="15.75" customHeight="1">
      <c r="A31" s="18" t="s">
        <v>124</v>
      </c>
      <c r="B31" s="18">
        <f>COUNTIF('月謝管理'!$N$4:$N$103,"&gt;0")</f>
        <v>1</v>
      </c>
      <c r="C31" s="18">
        <f>SUMPRODUCT(('月謝管理'!$N$4:$N$103&gt;0)*('月謝管理'!$Z$4:$Z$103&lt;&gt;""))</f>
        <v>0</v>
      </c>
      <c r="D31" s="18">
        <f>IF('月謝管理'!$N$2&gt;TODAY(),0,B31-C31)</f>
        <v>0</v>
      </c>
      <c r="E31" s="43">
        <f>SUM('月謝管理'!$N$4:$N$103)</f>
        <v>6000</v>
      </c>
      <c r="F31" s="44">
        <f t="shared" si="2"/>
        <v>0</v>
      </c>
    </row>
    <row r="32" ht="15.75" customHeight="1">
      <c r="A32" s="18" t="s">
        <v>125</v>
      </c>
      <c r="B32" s="18">
        <f>COUNTIF('月謝管理'!$O$4:$O$103,"&gt;0")</f>
        <v>1</v>
      </c>
      <c r="C32" s="18">
        <f>SUMPRODUCT(('月謝管理'!$O$4:$O$103&gt;0)*('月謝管理'!$AA$4:$AA$103&lt;&gt;""))</f>
        <v>0</v>
      </c>
      <c r="D32" s="18">
        <f>IF('月謝管理'!$O$2&gt;TODAY(),0,B32-C32)</f>
        <v>0</v>
      </c>
      <c r="E32" s="43">
        <f>SUM('月謝管理'!$O$4:$O$103)</f>
        <v>6000</v>
      </c>
      <c r="F32" s="44">
        <f t="shared" si="2"/>
        <v>0</v>
      </c>
    </row>
    <row r="33" ht="15.75" customHeight="1">
      <c r="A33" s="18" t="s">
        <v>126</v>
      </c>
      <c r="B33" s="18">
        <f>COUNTIF('月謝管理'!$P$4:$P$103,"&gt;0")</f>
        <v>1</v>
      </c>
      <c r="C33" s="18">
        <f>SUMPRODUCT(('月謝管理'!$P$4:$P$103&gt;0)*('月謝管理'!$AB$4:$AB$103&lt;&gt;""))</f>
        <v>0</v>
      </c>
      <c r="D33" s="18">
        <f>IF('月謝管理'!$P$2&gt;TODAY(),0,B33-C33)</f>
        <v>0</v>
      </c>
      <c r="E33" s="43">
        <f>SUM('月謝管理'!$P$4:$P$103)</f>
        <v>6000</v>
      </c>
      <c r="F33" s="44">
        <f t="shared" si="2"/>
        <v>0</v>
      </c>
    </row>
    <row r="34" ht="15.75" customHeight="1">
      <c r="A34" s="18" t="s">
        <v>127</v>
      </c>
      <c r="B34" s="18">
        <f>COUNTIF('月謝管理'!$Q$4:$Q$103,"&gt;0")</f>
        <v>1</v>
      </c>
      <c r="C34" s="18">
        <f>SUMPRODUCT(('月謝管理'!$Q$4:$Q$103&gt;0)*('月謝管理'!$AC$4:$AC$103&lt;&gt;""))</f>
        <v>0</v>
      </c>
      <c r="D34" s="18">
        <f>IF('月謝管理'!$Q$2&gt;TODAY(),0,B34-C34)</f>
        <v>0</v>
      </c>
      <c r="E34" s="43">
        <f>SUM('月謝管理'!$Q$4:$Q$103)</f>
        <v>6000</v>
      </c>
      <c r="F34" s="44">
        <f t="shared" si="2"/>
        <v>0</v>
      </c>
    </row>
    <row r="35" ht="15.75" customHeight="1">
      <c r="A35" s="38" t="s">
        <v>128</v>
      </c>
      <c r="B35" s="40"/>
      <c r="C35" s="40"/>
      <c r="D35" s="40"/>
      <c r="E35" s="41">
        <f>SUM(E23:E34)</f>
        <v>72000</v>
      </c>
      <c r="F35" s="40"/>
    </row>
    <row r="36" ht="15.75" customHeight="1"/>
    <row r="37" ht="15.75" customHeight="1">
      <c r="A37" s="15" t="s">
        <v>129</v>
      </c>
    </row>
    <row r="38" ht="15.75" customHeight="1">
      <c r="A38" s="15" t="s">
        <v>130</v>
      </c>
    </row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H1"/>
  </mergeCells>
  <conditionalFormatting sqref="D23:D34">
    <cfRule type="cellIs" dxfId="0" priority="1" operator="greaterThan">
      <formula>0</formula>
    </cfRule>
  </conditionalFormatting>
  <printOptions/>
  <pageMargins bottom="1.0" footer="0.0" header="0.0" left="0.75" right="0.75" top="1.0"/>
  <pageSetup fitToHeight="0" orientation="landscape"/>
  <drawing r:id="rId1"/>
</worksheet>
</file>