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取引先マスタ" sheetId="1" r:id="rId4"/>
    <sheet state="visible" name="取引履歴" sheetId="2" r:id="rId5"/>
    <sheet state="visible" name="月次集計" sheetId="3" r:id="rId6"/>
    <sheet state="visible" name="使い方" sheetId="4" r:id="rId7"/>
  </sheets>
  <definedNames>
    <definedName hidden="1" localSheetId="0" name="_xlnm._FilterDatabase">'取引先マスタ'!$A$1:$T$56</definedName>
    <definedName hidden="1" localSheetId="1" name="_xlnm._FilterDatabase">'取引履歴'!$A$1:$F$110</definedName>
  </definedNames>
  <calcPr/>
  <extLst>
    <ext uri="GoogleSheetsCustomDataVersion2">
      <go:sheetsCustomData xmlns:go="http://customooxmlschemas.google.com/" r:id="rId8" roundtripDataChecksum="uc7Nd614s4pVbX1J6e4ZJoZ9Qc2Q3qnxJTuPsLuOttI="/>
    </ext>
  </extLst>
</workbook>
</file>

<file path=xl/sharedStrings.xml><?xml version="1.0" encoding="utf-8"?>
<sst xmlns="http://schemas.openxmlformats.org/spreadsheetml/2006/main" count="163" uniqueCount="124">
  <si>
    <t>取引先コード</t>
  </si>
  <si>
    <t>企業名</t>
  </si>
  <si>
    <t>業種</t>
  </si>
  <si>
    <t>所在地</t>
  </si>
  <si>
    <t>代表電話</t>
  </si>
  <si>
    <t>担当者名</t>
  </si>
  <si>
    <t>担当者部署</t>
  </si>
  <si>
    <t>担当者メール</t>
  </si>
  <si>
    <t>担当者電話</t>
  </si>
  <si>
    <t>契約日</t>
  </si>
  <si>
    <t>締日</t>
  </si>
  <si>
    <t>支払日</t>
  </si>
  <si>
    <t>支払方法</t>
  </si>
  <si>
    <t>与信枠（円）</t>
  </si>
  <si>
    <t>今月取引額</t>
  </si>
  <si>
    <t>累計取引額</t>
  </si>
  <si>
    <t>与信残額</t>
  </si>
  <si>
    <t>最終取引日</t>
  </si>
  <si>
    <t>経過日数</t>
  </si>
  <si>
    <t>ステータス</t>
  </si>
  <si>
    <t>T001</t>
  </si>
  <si>
    <t>株式会社サンプル商事</t>
  </si>
  <si>
    <t>卸売業</t>
  </si>
  <si>
    <t>東京都○○区1-2-3</t>
  </si>
  <si>
    <t>03-0000-0001</t>
  </si>
  <si>
    <t>山田 太郎</t>
  </si>
  <si>
    <t>営業部</t>
  </si>
  <si>
    <t>yamada@example.co.jp</t>
  </si>
  <si>
    <t>03-0000-0002</t>
  </si>
  <si>
    <t>振込</t>
  </si>
  <si>
    <t>取引中</t>
  </si>
  <si>
    <t>T002</t>
  </si>
  <si>
    <t>サンプル工業株式会社</t>
  </si>
  <si>
    <t>製造業</t>
  </si>
  <si>
    <t>大阪府○○市1-2-3</t>
  </si>
  <si>
    <t>06-0000-0001</t>
  </si>
  <si>
    <t>鈴木 花子</t>
  </si>
  <si>
    <t>購買部</t>
  </si>
  <si>
    <t>suzuki@example.co.jp</t>
  </si>
  <si>
    <t>06-0000-0002</t>
  </si>
  <si>
    <t>T003</t>
  </si>
  <si>
    <t>サンプルサービス株式会社</t>
  </si>
  <si>
    <t>サービス業</t>
  </si>
  <si>
    <t>愛知県○○市1-2-3</t>
  </si>
  <si>
    <t>052-000-0001</t>
  </si>
  <si>
    <t>佐藤 一郎</t>
  </si>
  <si>
    <t>経営企画部</t>
  </si>
  <si>
    <t>sato@example.co.jp</t>
  </si>
  <si>
    <t>052-000-0002</t>
  </si>
  <si>
    <t>T004</t>
  </si>
  <si>
    <t>サンプル建設株式会社</t>
  </si>
  <si>
    <t>建設業</t>
  </si>
  <si>
    <t>福岡県○○市1-2-3</t>
  </si>
  <si>
    <t>092-000-0001</t>
  </si>
  <si>
    <t>田中 次郎</t>
  </si>
  <si>
    <t>工事部</t>
  </si>
  <si>
    <t>tanaka@example.co.jp</t>
  </si>
  <si>
    <t>092-000-0002</t>
  </si>
  <si>
    <t>手形</t>
  </si>
  <si>
    <t>休止</t>
  </si>
  <si>
    <t>T005</t>
  </si>
  <si>
    <t>株式会社サンプル物産</t>
  </si>
  <si>
    <t>北海道○○市1-2-3</t>
  </si>
  <si>
    <t>011-000-0001</t>
  </si>
  <si>
    <t>高橋 三郎</t>
  </si>
  <si>
    <t>takahashi@example.co.jp</t>
  </si>
  <si>
    <t>011-000-0002</t>
  </si>
  <si>
    <t>取引日</t>
  </si>
  <si>
    <t>金額（円）</t>
  </si>
  <si>
    <t>区分</t>
  </si>
  <si>
    <t>備考</t>
  </si>
  <si>
    <t>売上</t>
  </si>
  <si>
    <r>
      <rPr>
        <rFont val="游ゴシック"/>
        <color theme="1"/>
        <sz val="11.0"/>
      </rPr>
      <t>5</t>
    </r>
    <r>
      <rPr>
        <rFont val="Noto Sans CJK SC"/>
        <color theme="1"/>
        <sz val="11.0"/>
      </rPr>
      <t>月分定期納品</t>
    </r>
  </si>
  <si>
    <t>部品ロットB</t>
  </si>
  <si>
    <t>追加発注分</t>
  </si>
  <si>
    <t>月額契約</t>
  </si>
  <si>
    <t>新規案件</t>
  </si>
  <si>
    <t>追加注文</t>
  </si>
  <si>
    <r>
      <rPr>
        <rFont val="游ゴシック"/>
        <color theme="1"/>
        <sz val="11.0"/>
      </rPr>
      <t>4</t>
    </r>
    <r>
      <rPr>
        <rFont val="Noto Sans CJK SC"/>
        <color theme="1"/>
        <sz val="11.0"/>
      </rPr>
      <t>月分定期</t>
    </r>
  </si>
  <si>
    <t>部品ロットA</t>
  </si>
  <si>
    <t>取引先別 月次取引額（自動集計）</t>
  </si>
  <si>
    <t>集計対象月：</t>
  </si>
  <si>
    <t>与信枠</t>
  </si>
  <si>
    <t>稼働状況</t>
  </si>
  <si>
    <t>合計</t>
  </si>
  <si>
    <t>取引先管理テンプレート 使い方</t>
  </si>
  <si>
    <t>■</t>
  </si>
  <si>
    <t>シート構成</t>
  </si>
  <si>
    <t>・取引先マスタ：基本情報・担当者・与信状況を一覧化（メインの管理シート）</t>
  </si>
  <si>
    <t>・取引履歴：個別取引の入力シート（日付・コード・金額）</t>
  </si>
  <si>
    <t>・月次集計：マスタを参照して、今月分の取引状況を一覧化</t>
  </si>
  <si>
    <t>使い始める手順</t>
  </si>
  <si>
    <r>
      <rPr>
        <rFont val="游ゴシック"/>
        <color theme="1"/>
        <sz val="11.0"/>
      </rPr>
      <t>1.</t>
    </r>
    <r>
      <rPr>
        <rFont val="Noto Sans CJK SC"/>
        <color theme="1"/>
        <sz val="11.0"/>
      </rPr>
      <t>「取引先マスタ」シートに、自社の取引先情報を入力します</t>
    </r>
  </si>
  <si>
    <t xml:space="preserve">  ※取引先コード（A列）は社内で一意のIDを振ってください（例：T001, T002, ...）</t>
  </si>
  <si>
    <t xml:space="preserve">  ※業種・支払方法・ステータスはプルダウンから選択できます</t>
  </si>
  <si>
    <r>
      <rPr>
        <rFont val="游ゴシック"/>
        <color theme="1"/>
        <sz val="11.0"/>
      </rPr>
      <t>2.</t>
    </r>
    <r>
      <rPr>
        <rFont val="Noto Sans CJK SC"/>
        <color theme="1"/>
        <sz val="11.0"/>
      </rPr>
      <t>「取引履歴」シートに、日々の取引を記録します</t>
    </r>
  </si>
  <si>
    <t xml:space="preserve">  ※取引先コードを入力すると、企業名がVLOOKUPで自動補完されます</t>
  </si>
  <si>
    <r>
      <rPr>
        <rFont val="游ゴシック"/>
        <color theme="1"/>
        <sz val="11.0"/>
      </rPr>
      <t>3.</t>
    </r>
    <r>
      <rPr>
        <rFont val="Noto Sans CJK SC"/>
        <color theme="1"/>
        <sz val="11.0"/>
      </rPr>
      <t>「月次集計」シートで、今月の取引状況を確認します</t>
    </r>
  </si>
  <si>
    <t xml:space="preserve">  ※マスタと履歴の数値が、自動で集計されます</t>
  </si>
  <si>
    <t>自動計算される項目</t>
  </si>
  <si>
    <t>・今月取引額（O列）：取引履歴シートの当月分をSUMIFSで集計</t>
  </si>
  <si>
    <t>・累計取引額（P列）：取引履歴シートの全件をSUMIFで集計</t>
  </si>
  <si>
    <t>・与信残額（Q列）：与信枠 − 累計取引額</t>
  </si>
  <si>
    <t>・経過日数（S列）：本日 − 最終取引日</t>
  </si>
  <si>
    <t>条件付き書式で自動色付けされる項目</t>
  </si>
  <si>
    <t>・与信残額がマイナスのセル → 赤背景で警告</t>
  </si>
  <si>
    <t>・最終取引から180日以上経過したセル → 赤背景で警告</t>
  </si>
  <si>
    <t>主な関数の使用例</t>
  </si>
  <si>
    <r>
      <rPr>
        <rFont val="游ゴシック"/>
        <color theme="1"/>
        <sz val="11.0"/>
      </rPr>
      <t>VLOOKUP</t>
    </r>
    <r>
      <rPr>
        <rFont val="Noto Sans CJK SC"/>
        <color theme="1"/>
        <sz val="11.0"/>
      </rPr>
      <t>関数 ： コードから企業名を呼び出し</t>
    </r>
  </si>
  <si>
    <r>
      <rPr>
        <rFont val="游ゴシック"/>
        <color theme="1"/>
        <sz val="11.0"/>
      </rPr>
      <t xml:space="preserve">   =VLOOKUP(B2, </t>
    </r>
    <r>
      <rPr>
        <rFont val="Noto Sans CJK SC"/>
        <color theme="1"/>
        <sz val="11.0"/>
      </rPr>
      <t>取引先マスタ</t>
    </r>
    <r>
      <rPr>
        <rFont val="游ゴシック"/>
        <color theme="1"/>
        <sz val="11.0"/>
      </rPr>
      <t>!A:B, 2, FALSE)</t>
    </r>
  </si>
  <si>
    <r>
      <rPr>
        <rFont val="游ゴシック"/>
        <color theme="1"/>
        <sz val="11.0"/>
      </rPr>
      <t>SUMIFS</t>
    </r>
    <r>
      <rPr>
        <rFont val="Noto Sans CJK SC"/>
        <color theme="1"/>
        <sz val="11.0"/>
      </rPr>
      <t>関数 ： 条件付き合計（取引先＋期間）</t>
    </r>
  </si>
  <si>
    <r>
      <rPr>
        <rFont val="游ゴシック"/>
        <color theme="1"/>
        <sz val="11.0"/>
      </rPr>
      <t xml:space="preserve">   =SUMIFS(</t>
    </r>
    <r>
      <rPr>
        <rFont val="Noto Sans CJK SC"/>
        <color theme="1"/>
        <sz val="11.0"/>
      </rPr>
      <t>取引履歴</t>
    </r>
    <r>
      <rPr>
        <rFont val="游ゴシック"/>
        <color theme="1"/>
        <sz val="11.0"/>
      </rPr>
      <t xml:space="preserve">!D:D, </t>
    </r>
    <r>
      <rPr>
        <rFont val="Noto Sans CJK SC"/>
        <color theme="1"/>
        <sz val="11.0"/>
      </rPr>
      <t>取引履歴</t>
    </r>
    <r>
      <rPr>
        <rFont val="游ゴシック"/>
        <color theme="1"/>
        <sz val="11.0"/>
      </rPr>
      <t xml:space="preserve">!B:B, A2, </t>
    </r>
    <r>
      <rPr>
        <rFont val="Noto Sans CJK SC"/>
        <color theme="1"/>
        <sz val="11.0"/>
      </rPr>
      <t>取引履歴</t>
    </r>
    <r>
      <rPr>
        <rFont val="游ゴシック"/>
        <color theme="1"/>
        <sz val="11.0"/>
      </rPr>
      <t>!A:A, "&gt;="&amp;</t>
    </r>
    <r>
      <rPr>
        <rFont val="Noto Sans CJK SC"/>
        <color theme="1"/>
        <sz val="11.0"/>
      </rPr>
      <t>開始日</t>
    </r>
    <r>
      <rPr>
        <rFont val="游ゴシック"/>
        <color theme="1"/>
        <sz val="11.0"/>
      </rPr>
      <t xml:space="preserve">, </t>
    </r>
    <r>
      <rPr>
        <rFont val="Noto Sans CJK SC"/>
        <color theme="1"/>
        <sz val="11.0"/>
      </rPr>
      <t>取引履歴</t>
    </r>
    <r>
      <rPr>
        <rFont val="游ゴシック"/>
        <color theme="1"/>
        <sz val="11.0"/>
      </rPr>
      <t>!A:A, "&lt;="&amp;</t>
    </r>
    <r>
      <rPr>
        <rFont val="Noto Sans CJK SC"/>
        <color theme="1"/>
        <sz val="11.0"/>
      </rPr>
      <t>終了日</t>
    </r>
    <r>
      <rPr>
        <rFont val="游ゴシック"/>
        <color theme="1"/>
        <sz val="11.0"/>
      </rPr>
      <t>)</t>
    </r>
  </si>
  <si>
    <r>
      <rPr>
        <rFont val="游ゴシック"/>
        <color theme="1"/>
        <sz val="11.0"/>
      </rPr>
      <t>TODAY</t>
    </r>
    <r>
      <rPr>
        <rFont val="Noto Sans CJK SC"/>
        <color theme="1"/>
        <sz val="11.0"/>
      </rPr>
      <t>関数 ： 経過日数の計算</t>
    </r>
  </si>
  <si>
    <r>
      <rPr>
        <rFont val="游ゴシック"/>
        <color theme="1"/>
        <sz val="11.0"/>
      </rPr>
      <t xml:space="preserve">   =TODAY() - </t>
    </r>
    <r>
      <rPr>
        <rFont val="Noto Sans CJK SC"/>
        <color theme="1"/>
        <sz val="11.0"/>
      </rPr>
      <t>最終取引日</t>
    </r>
  </si>
  <si>
    <r>
      <rPr>
        <rFont val="游ゴシック"/>
        <color theme="1"/>
        <sz val="11.0"/>
      </rPr>
      <t>EOMONTH</t>
    </r>
    <r>
      <rPr>
        <rFont val="Noto Sans CJK SC"/>
        <color theme="1"/>
        <sz val="11.0"/>
      </rPr>
      <t>関数 ： 当月末日の取得</t>
    </r>
  </si>
  <si>
    <t xml:space="preserve">   =EOMONTH(TODAY(), 0)</t>
  </si>
  <si>
    <t>ピボットテーブルで分析する場合</t>
  </si>
  <si>
    <t>「取引履歴」シートを選択し、挿入タブの「ピボットテーブル」をクリックすると、</t>
  </si>
  <si>
    <t>取引先別、月別、区分別などのクロス集計を簡単に作成できます。</t>
  </si>
  <si>
    <t>運用のコツ</t>
  </si>
  <si>
    <t>・企業名は登記上の表記に統一（株式会社の前後を揃える）</t>
  </si>
  <si>
    <t>・電話番号はハイフンありの半角で揃える</t>
  </si>
  <si>
    <t>・四半期に一度は、休眠取引先・異動済み担当者の見直しを実施</t>
  </si>
  <si>
    <t>・取引件数が増えてきたら、専用の取引先管理システム導入を検討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</si>
</sst>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/mm/dd"/>
  </numFmts>
  <fonts count="12">
    <font>
      <sz val="11.0"/>
      <color theme="1"/>
      <name val="Calibri"/>
      <scheme val="minor"/>
    </font>
    <font>
      <b/>
      <sz val="11.0"/>
      <color rgb="FF000000"/>
      <name val="Noto Sans"/>
    </font>
    <font>
      <sz val="11.0"/>
      <color theme="1"/>
      <name val="Calibri"/>
    </font>
    <font>
      <sz val="11.0"/>
      <color theme="1"/>
      <name val="游ゴシック"/>
    </font>
    <font>
      <sz val="11.0"/>
      <color theme="1"/>
      <name val="Noto Sans"/>
    </font>
    <font>
      <b/>
      <sz val="14.0"/>
      <color theme="1"/>
      <name val="Noto Sans"/>
    </font>
    <font>
      <b/>
      <sz val="11.0"/>
      <color theme="1"/>
      <name val="Noto Sans"/>
    </font>
    <font>
      <b/>
      <sz val="11.0"/>
      <color rgb="FF0000FF"/>
      <name val="游ゴシック"/>
    </font>
    <font>
      <b/>
      <sz val="11.0"/>
      <color theme="1"/>
      <name val="游ゴシック"/>
    </font>
    <font>
      <b/>
      <sz val="16.0"/>
      <color theme="1"/>
      <name val="Noto Sans"/>
    </font>
    <font>
      <b/>
      <sz val="12.0"/>
      <color rgb="FF0000FF"/>
      <name val="游ゴシック"/>
    </font>
    <font>
      <b/>
      <sz val="12.0"/>
      <color theme="1"/>
      <name val="Noto Sans"/>
    </font>
  </fonts>
  <fills count="4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</fills>
  <borders count="3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0" fillId="0" fontId="2" numFmtId="0" xfId="0" applyAlignment="1" applyFont="1">
      <alignment shrinkToFit="0" vertical="bottom" wrapText="0"/>
    </xf>
    <xf borderId="1" fillId="0" fontId="3" numFmtId="0" xfId="0" applyAlignment="1" applyBorder="1" applyFont="1">
      <alignment horizontal="left" shrinkToFit="0" vertical="center" wrapText="0"/>
    </xf>
    <xf borderId="1" fillId="0" fontId="4" numFmtId="0" xfId="0" applyAlignment="1" applyBorder="1" applyFont="1">
      <alignment horizontal="left" shrinkToFit="0" vertical="center" wrapText="0"/>
    </xf>
    <xf borderId="1" fillId="0" fontId="3" numFmtId="164" xfId="0" applyAlignment="1" applyBorder="1" applyFont="1" applyNumberFormat="1">
      <alignment horizontal="center" shrinkToFit="0" vertical="center" wrapText="0"/>
    </xf>
    <xf borderId="1" fillId="0" fontId="3" numFmtId="0" xfId="0" applyAlignment="1" applyBorder="1" applyFont="1">
      <alignment horizontal="center" shrinkToFit="0" vertical="center" wrapText="0"/>
    </xf>
    <xf borderId="1" fillId="0" fontId="3" numFmtId="3" xfId="0" applyAlignment="1" applyBorder="1" applyFont="1" applyNumberFormat="1">
      <alignment horizontal="right" shrinkToFit="0" vertical="center" wrapText="0"/>
    </xf>
    <xf borderId="1" fillId="2" fontId="1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shrinkToFit="0" vertical="bottom" wrapText="0"/>
    </xf>
    <xf borderId="1" fillId="2" fontId="6" numFmtId="0" xfId="0" applyAlignment="1" applyBorder="1" applyFont="1">
      <alignment horizontal="center" shrinkToFit="0" vertical="bottom" wrapText="0"/>
    </xf>
    <xf borderId="1" fillId="2" fontId="8" numFmtId="3" xfId="0" applyAlignment="1" applyBorder="1" applyFont="1" applyNumberFormat="1">
      <alignment horizontal="right" shrinkToFit="0" vertical="bottom" wrapText="0"/>
    </xf>
    <xf borderId="0" fillId="0" fontId="9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3" numFmtId="0" xfId="0" applyAlignment="1" applyFont="1">
      <alignment shrinkToFit="0" vertical="center" wrapText="0"/>
    </xf>
    <xf borderId="0" fillId="0" fontId="10" numFmtId="0" xfId="0" applyAlignment="1" applyFont="1">
      <alignment shrinkToFit="0" vertical="bottom" wrapText="0"/>
    </xf>
    <xf borderId="2" fillId="3" fontId="11" numFmtId="0" xfId="0" applyAlignment="1" applyBorder="1" applyFill="1" applyFont="1">
      <alignment shrinkToFit="0" vertical="center" wrapText="0"/>
    </xf>
    <xf borderId="0" fillId="0" fontId="4" numFmtId="0" xfId="0" applyAlignment="1" applyFont="1">
      <alignment shrinkToFit="0" vertical="center" wrapText="0"/>
    </xf>
  </cellXfs>
  <cellStyles count="1">
    <cellStyle xfId="0" name="Normal" builtinId="0"/>
  </cellStyles>
  <dxfs count="1">
    <dxf>
      <font/>
      <fill>
        <patternFill patternType="solid">
          <fgColor rgb="FFFFE0E0"/>
          <bgColor rgb="FFFFE0E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16.0"/>
    <col customWidth="1" min="2" max="2" width="24.0"/>
    <col customWidth="1" min="3" max="3" width="14.0"/>
    <col customWidth="1" min="4" max="4" width="26.0"/>
    <col customWidth="1" min="5" max="6" width="14.0"/>
    <col customWidth="1" min="7" max="7" width="16.0"/>
    <col customWidth="1" min="8" max="8" width="26.0"/>
    <col customWidth="1" min="9" max="9" width="14.0"/>
    <col customWidth="1" min="10" max="10" width="12.0"/>
    <col customWidth="1" min="11" max="12" width="8.0"/>
    <col customWidth="1" min="13" max="13" width="12.0"/>
    <col customWidth="1" min="14" max="17" width="16.0"/>
    <col customWidth="1" min="18" max="18" width="14.0"/>
    <col customWidth="1" min="19" max="19" width="12.0"/>
    <col customWidth="1" min="20" max="20" width="14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/>
      <c r="V1" s="2"/>
      <c r="W1" s="2"/>
      <c r="X1" s="2"/>
      <c r="Y1" s="2"/>
      <c r="Z1" s="2"/>
    </row>
    <row r="2" ht="16.5" customHeight="1">
      <c r="A2" s="3" t="s">
        <v>20</v>
      </c>
      <c r="B2" s="4" t="s">
        <v>21</v>
      </c>
      <c r="C2" s="4" t="s">
        <v>22</v>
      </c>
      <c r="D2" s="4" t="s">
        <v>23</v>
      </c>
      <c r="E2" s="3" t="s">
        <v>24</v>
      </c>
      <c r="F2" s="4" t="s">
        <v>25</v>
      </c>
      <c r="G2" s="4" t="s">
        <v>26</v>
      </c>
      <c r="H2" s="3" t="s">
        <v>27</v>
      </c>
      <c r="I2" s="3" t="s">
        <v>28</v>
      </c>
      <c r="J2" s="5">
        <v>45017.0</v>
      </c>
      <c r="K2" s="6">
        <v>31.0</v>
      </c>
      <c r="L2" s="6">
        <v>20.0</v>
      </c>
      <c r="M2" s="4" t="s">
        <v>29</v>
      </c>
      <c r="N2" s="7">
        <v>5000000.0</v>
      </c>
      <c r="O2" s="7">
        <f>IFERROR(SUMIFS('取引履歴'!D:D,'取引履歴'!B:B,A2,'取引履歴'!A:A,"&gt;="&amp;DATE(YEAR(TODAY()),MONTH(TODAY()),1),'取引履歴'!A:A,"&lt;="&amp;EOMONTH(TODAY(),0)),0)</f>
        <v>0</v>
      </c>
      <c r="P2" s="7">
        <f>IFERROR(SUMIF('取引履歴'!B:B,A2,'取引履歴'!D:D),0)</f>
        <v>1200000</v>
      </c>
      <c r="Q2" s="7">
        <f t="shared" ref="Q2:Q6" si="1">N2-P2</f>
        <v>3800000</v>
      </c>
      <c r="R2" s="5">
        <v>46137.0</v>
      </c>
      <c r="S2" s="6">
        <f t="shared" ref="S2:S56" si="2">IF(R2="","",TODAY()-R2)</f>
        <v>61</v>
      </c>
      <c r="T2" s="4" t="s">
        <v>30</v>
      </c>
      <c r="U2" s="2"/>
      <c r="V2" s="2"/>
      <c r="W2" s="2"/>
      <c r="X2" s="2"/>
      <c r="Y2" s="2"/>
      <c r="Z2" s="2"/>
    </row>
    <row r="3" ht="16.5" customHeight="1">
      <c r="A3" s="3" t="s">
        <v>31</v>
      </c>
      <c r="B3" s="4" t="s">
        <v>32</v>
      </c>
      <c r="C3" s="4" t="s">
        <v>33</v>
      </c>
      <c r="D3" s="4" t="s">
        <v>34</v>
      </c>
      <c r="E3" s="3" t="s">
        <v>35</v>
      </c>
      <c r="F3" s="4" t="s">
        <v>36</v>
      </c>
      <c r="G3" s="4" t="s">
        <v>37</v>
      </c>
      <c r="H3" s="3" t="s">
        <v>38</v>
      </c>
      <c r="I3" s="3" t="s">
        <v>39</v>
      </c>
      <c r="J3" s="5">
        <v>44849.0</v>
      </c>
      <c r="K3" s="6">
        <v>25.0</v>
      </c>
      <c r="L3" s="6">
        <v>25.0</v>
      </c>
      <c r="M3" s="4" t="s">
        <v>29</v>
      </c>
      <c r="N3" s="7">
        <v>3000000.0</v>
      </c>
      <c r="O3" s="7">
        <f>IFERROR(SUMIFS('取引履歴'!D:D,'取引履歴'!B:B,A3,'取引履歴'!A:A,"&gt;="&amp;DATE(YEAR(TODAY()),MONTH(TODAY()),1),'取引履歴'!A:A,"&lt;="&amp;EOMONTH(TODAY(),0)),0)</f>
        <v>0</v>
      </c>
      <c r="P3" s="7">
        <f>IFERROR(SUMIF('取引履歴'!B:B,A3,'取引履歴'!D:D),0)</f>
        <v>450000</v>
      </c>
      <c r="Q3" s="7">
        <f t="shared" si="1"/>
        <v>2550000</v>
      </c>
      <c r="R3" s="5">
        <v>46152.0</v>
      </c>
      <c r="S3" s="6">
        <f t="shared" si="2"/>
        <v>46</v>
      </c>
      <c r="T3" s="4" t="s">
        <v>30</v>
      </c>
      <c r="U3" s="2"/>
      <c r="V3" s="2"/>
      <c r="W3" s="2"/>
      <c r="X3" s="2"/>
      <c r="Y3" s="2"/>
      <c r="Z3" s="2"/>
    </row>
    <row r="4" ht="16.5" customHeight="1">
      <c r="A4" s="3" t="s">
        <v>40</v>
      </c>
      <c r="B4" s="4" t="s">
        <v>41</v>
      </c>
      <c r="C4" s="4" t="s">
        <v>42</v>
      </c>
      <c r="D4" s="4" t="s">
        <v>43</v>
      </c>
      <c r="E4" s="3" t="s">
        <v>44</v>
      </c>
      <c r="F4" s="4" t="s">
        <v>45</v>
      </c>
      <c r="G4" s="4" t="s">
        <v>46</v>
      </c>
      <c r="H4" s="3" t="s">
        <v>47</v>
      </c>
      <c r="I4" s="3" t="s">
        <v>48</v>
      </c>
      <c r="J4" s="5">
        <v>45301.0</v>
      </c>
      <c r="K4" s="6">
        <v>31.0</v>
      </c>
      <c r="L4" s="6">
        <v>31.0</v>
      </c>
      <c r="M4" s="4" t="s">
        <v>29</v>
      </c>
      <c r="N4" s="7">
        <v>2000000.0</v>
      </c>
      <c r="O4" s="7">
        <f>IFERROR(SUMIFS('取引履歴'!D:D,'取引履歴'!B:B,A4,'取引履歴'!A:A,"&gt;="&amp;DATE(YEAR(TODAY()),MONTH(TODAY()),1),'取引履歴'!A:A,"&lt;="&amp;EOMONTH(TODAY(),0)),0)</f>
        <v>0</v>
      </c>
      <c r="P4" s="7">
        <f>IFERROR(SUMIF('取引履歴'!B:B,A4,'取引履歴'!D:D),0)</f>
        <v>300000</v>
      </c>
      <c r="Q4" s="7">
        <f t="shared" si="1"/>
        <v>1700000</v>
      </c>
      <c r="R4" s="5">
        <v>46147.0</v>
      </c>
      <c r="S4" s="6">
        <f t="shared" si="2"/>
        <v>51</v>
      </c>
      <c r="T4" s="4" t="s">
        <v>30</v>
      </c>
      <c r="U4" s="2"/>
      <c r="V4" s="2"/>
      <c r="W4" s="2"/>
      <c r="X4" s="2"/>
      <c r="Y4" s="2"/>
      <c r="Z4" s="2"/>
    </row>
    <row r="5" ht="16.5" customHeight="1">
      <c r="A5" s="3" t="s">
        <v>49</v>
      </c>
      <c r="B5" s="4" t="s">
        <v>50</v>
      </c>
      <c r="C5" s="4" t="s">
        <v>51</v>
      </c>
      <c r="D5" s="4" t="s">
        <v>52</v>
      </c>
      <c r="E5" s="3" t="s">
        <v>53</v>
      </c>
      <c r="F5" s="4" t="s">
        <v>54</v>
      </c>
      <c r="G5" s="4" t="s">
        <v>55</v>
      </c>
      <c r="H5" s="3" t="s">
        <v>56</v>
      </c>
      <c r="I5" s="3" t="s">
        <v>57</v>
      </c>
      <c r="J5" s="5">
        <v>44378.0</v>
      </c>
      <c r="K5" s="6">
        <v>20.0</v>
      </c>
      <c r="L5" s="6">
        <v>15.0</v>
      </c>
      <c r="M5" s="4" t="s">
        <v>58</v>
      </c>
      <c r="N5" s="7">
        <v>8000000.0</v>
      </c>
      <c r="O5" s="7">
        <f>IFERROR(SUMIFS('取引履歴'!D:D,'取引履歴'!B:B,A5,'取引履歴'!A:A,"&gt;="&amp;DATE(YEAR(TODAY()),MONTH(TODAY()),1),'取引履歴'!A:A,"&lt;="&amp;EOMONTH(TODAY(),0)),0)</f>
        <v>0</v>
      </c>
      <c r="P5" s="7">
        <f>IFERROR(SUMIF('取引履歴'!B:B,A5,'取引履歴'!D:D),0)</f>
        <v>0</v>
      </c>
      <c r="Q5" s="7">
        <f t="shared" si="1"/>
        <v>8000000</v>
      </c>
      <c r="R5" s="5">
        <v>46011.0</v>
      </c>
      <c r="S5" s="6">
        <f t="shared" si="2"/>
        <v>187</v>
      </c>
      <c r="T5" s="4" t="s">
        <v>59</v>
      </c>
      <c r="U5" s="2"/>
      <c r="V5" s="2"/>
      <c r="W5" s="2"/>
      <c r="X5" s="2"/>
      <c r="Y5" s="2"/>
      <c r="Z5" s="2"/>
    </row>
    <row r="6" ht="16.5" customHeight="1">
      <c r="A6" s="3" t="s">
        <v>60</v>
      </c>
      <c r="B6" s="4" t="s">
        <v>61</v>
      </c>
      <c r="C6" s="4" t="s">
        <v>22</v>
      </c>
      <c r="D6" s="4" t="s">
        <v>62</v>
      </c>
      <c r="E6" s="3" t="s">
        <v>63</v>
      </c>
      <c r="F6" s="4" t="s">
        <v>64</v>
      </c>
      <c r="G6" s="4" t="s">
        <v>26</v>
      </c>
      <c r="H6" s="3" t="s">
        <v>65</v>
      </c>
      <c r="I6" s="3" t="s">
        <v>66</v>
      </c>
      <c r="J6" s="5">
        <v>45505.0</v>
      </c>
      <c r="K6" s="6">
        <v>31.0</v>
      </c>
      <c r="L6" s="6">
        <v>25.0</v>
      </c>
      <c r="M6" s="4" t="s">
        <v>29</v>
      </c>
      <c r="N6" s="7">
        <v>1500000.0</v>
      </c>
      <c r="O6" s="7">
        <f>IFERROR(SUMIFS('取引履歴'!D:D,'取引履歴'!B:B,A6,'取引履歴'!A:A,"&gt;="&amp;DATE(YEAR(TODAY()),MONTH(TODAY()),1),'取引履歴'!A:A,"&lt;="&amp;EOMONTH(TODAY(),0)),0)</f>
        <v>0</v>
      </c>
      <c r="P6" s="7">
        <f>IFERROR(SUMIF('取引履歴'!B:B,A6,'取引履歴'!D:D),0)</f>
        <v>320000</v>
      </c>
      <c r="Q6" s="7">
        <f t="shared" si="1"/>
        <v>1180000</v>
      </c>
      <c r="R6" s="5">
        <v>46157.0</v>
      </c>
      <c r="S6" s="6">
        <f t="shared" si="2"/>
        <v>41</v>
      </c>
      <c r="T6" s="4" t="s">
        <v>30</v>
      </c>
      <c r="U6" s="2"/>
      <c r="V6" s="2"/>
      <c r="W6" s="2"/>
      <c r="X6" s="2"/>
      <c r="Y6" s="2"/>
      <c r="Z6" s="2"/>
    </row>
    <row r="7" ht="15.0" customHeight="1">
      <c r="A7" s="3"/>
      <c r="B7" s="3"/>
      <c r="C7" s="4"/>
      <c r="D7" s="3"/>
      <c r="E7" s="3"/>
      <c r="F7" s="3"/>
      <c r="G7" s="3"/>
      <c r="H7" s="3"/>
      <c r="I7" s="3"/>
      <c r="J7" s="5"/>
      <c r="K7" s="6"/>
      <c r="L7" s="6"/>
      <c r="M7" s="4"/>
      <c r="N7" s="7"/>
      <c r="O7" s="7" t="str">
        <f>IF(A7="","",IFERROR(SUMIFS('取引履歴'!D:D,'取引履歴'!B:B,A7,'取引履歴'!A:A,"&gt;="&amp;DATE(YEAR(TODAY()),MONTH(TODAY()),1),'取引履歴'!A:A,"&lt;="&amp;EOMONTH(TODAY(),0)),0))</f>
        <v/>
      </c>
      <c r="P7" s="7" t="str">
        <f>IF(A7="","",IFERROR(SUMIF('取引履歴'!B:B,A7,'取引履歴'!D:D),0))</f>
        <v/>
      </c>
      <c r="Q7" s="7" t="str">
        <f t="shared" ref="Q7:Q56" si="3">IF(A7="","",N7-P7)</f>
        <v/>
      </c>
      <c r="R7" s="5"/>
      <c r="S7" s="6" t="str">
        <f t="shared" si="2"/>
        <v/>
      </c>
      <c r="T7" s="4"/>
      <c r="U7" s="2"/>
      <c r="V7" s="2"/>
      <c r="W7" s="2"/>
      <c r="X7" s="2"/>
      <c r="Y7" s="2"/>
      <c r="Z7" s="2"/>
    </row>
    <row r="8" ht="15.0" customHeight="1">
      <c r="A8" s="3"/>
      <c r="B8" s="3"/>
      <c r="C8" s="4"/>
      <c r="D8" s="3"/>
      <c r="E8" s="3"/>
      <c r="F8" s="3"/>
      <c r="G8" s="3"/>
      <c r="H8" s="3"/>
      <c r="I8" s="3"/>
      <c r="J8" s="5"/>
      <c r="K8" s="6"/>
      <c r="L8" s="6"/>
      <c r="M8" s="4"/>
      <c r="N8" s="7"/>
      <c r="O8" s="7" t="str">
        <f>IF(A8="","",IFERROR(SUMIFS('取引履歴'!D:D,'取引履歴'!B:B,A8,'取引履歴'!A:A,"&gt;="&amp;DATE(YEAR(TODAY()),MONTH(TODAY()),1),'取引履歴'!A:A,"&lt;="&amp;EOMONTH(TODAY(),0)),0))</f>
        <v/>
      </c>
      <c r="P8" s="7" t="str">
        <f>IF(A8="","",IFERROR(SUMIF('取引履歴'!B:B,A8,'取引履歴'!D:D),0))</f>
        <v/>
      </c>
      <c r="Q8" s="7" t="str">
        <f t="shared" si="3"/>
        <v/>
      </c>
      <c r="R8" s="5"/>
      <c r="S8" s="6" t="str">
        <f t="shared" si="2"/>
        <v/>
      </c>
      <c r="T8" s="4"/>
      <c r="U8" s="2"/>
      <c r="V8" s="2"/>
      <c r="W8" s="2"/>
      <c r="X8" s="2"/>
      <c r="Y8" s="2"/>
      <c r="Z8" s="2"/>
    </row>
    <row r="9" ht="15.0" customHeight="1">
      <c r="A9" s="3"/>
      <c r="B9" s="3"/>
      <c r="C9" s="4"/>
      <c r="D9" s="3"/>
      <c r="E9" s="3"/>
      <c r="F9" s="3"/>
      <c r="G9" s="3"/>
      <c r="H9" s="3"/>
      <c r="I9" s="3"/>
      <c r="J9" s="5"/>
      <c r="K9" s="6"/>
      <c r="L9" s="6"/>
      <c r="M9" s="4"/>
      <c r="N9" s="7"/>
      <c r="O9" s="7" t="str">
        <f>IF(A9="","",IFERROR(SUMIFS('取引履歴'!D:D,'取引履歴'!B:B,A9,'取引履歴'!A:A,"&gt;="&amp;DATE(YEAR(TODAY()),MONTH(TODAY()),1),'取引履歴'!A:A,"&lt;="&amp;EOMONTH(TODAY(),0)),0))</f>
        <v/>
      </c>
      <c r="P9" s="7" t="str">
        <f>IF(A9="","",IFERROR(SUMIF('取引履歴'!B:B,A9,'取引履歴'!D:D),0))</f>
        <v/>
      </c>
      <c r="Q9" s="7" t="str">
        <f t="shared" si="3"/>
        <v/>
      </c>
      <c r="R9" s="5"/>
      <c r="S9" s="6" t="str">
        <f t="shared" si="2"/>
        <v/>
      </c>
      <c r="T9" s="4"/>
      <c r="U9" s="2"/>
      <c r="V9" s="2"/>
      <c r="W9" s="2"/>
      <c r="X9" s="2"/>
      <c r="Y9" s="2"/>
      <c r="Z9" s="2"/>
    </row>
    <row r="10" ht="15.0" customHeight="1">
      <c r="A10" s="3"/>
      <c r="B10" s="3"/>
      <c r="C10" s="4"/>
      <c r="D10" s="3"/>
      <c r="E10" s="3"/>
      <c r="F10" s="3"/>
      <c r="G10" s="3"/>
      <c r="H10" s="3"/>
      <c r="I10" s="3"/>
      <c r="J10" s="5"/>
      <c r="K10" s="6"/>
      <c r="L10" s="6"/>
      <c r="M10" s="4"/>
      <c r="N10" s="7"/>
      <c r="O10" s="7" t="str">
        <f>IF(A10="","",IFERROR(SUMIFS('取引履歴'!D:D,'取引履歴'!B:B,A10,'取引履歴'!A:A,"&gt;="&amp;DATE(YEAR(TODAY()),MONTH(TODAY()),1),'取引履歴'!A:A,"&lt;="&amp;EOMONTH(TODAY(),0)),0))</f>
        <v/>
      </c>
      <c r="P10" s="7" t="str">
        <f>IF(A10="","",IFERROR(SUMIF('取引履歴'!B:B,A10,'取引履歴'!D:D),0))</f>
        <v/>
      </c>
      <c r="Q10" s="7" t="str">
        <f t="shared" si="3"/>
        <v/>
      </c>
      <c r="R10" s="5"/>
      <c r="S10" s="6" t="str">
        <f t="shared" si="2"/>
        <v/>
      </c>
      <c r="T10" s="4"/>
      <c r="U10" s="2"/>
      <c r="V10" s="2"/>
      <c r="W10" s="2"/>
      <c r="X10" s="2"/>
      <c r="Y10" s="2"/>
      <c r="Z10" s="2"/>
    </row>
    <row r="11" ht="15.0" customHeight="1">
      <c r="A11" s="3"/>
      <c r="B11" s="3"/>
      <c r="C11" s="4"/>
      <c r="D11" s="3"/>
      <c r="E11" s="3"/>
      <c r="F11" s="3"/>
      <c r="G11" s="3"/>
      <c r="H11" s="3"/>
      <c r="I11" s="3"/>
      <c r="J11" s="5"/>
      <c r="K11" s="6"/>
      <c r="L11" s="6"/>
      <c r="M11" s="4"/>
      <c r="N11" s="7"/>
      <c r="O11" s="7" t="str">
        <f>IF(A11="","",IFERROR(SUMIFS('取引履歴'!D:D,'取引履歴'!B:B,A11,'取引履歴'!A:A,"&gt;="&amp;DATE(YEAR(TODAY()),MONTH(TODAY()),1),'取引履歴'!A:A,"&lt;="&amp;EOMONTH(TODAY(),0)),0))</f>
        <v/>
      </c>
      <c r="P11" s="7" t="str">
        <f>IF(A11="","",IFERROR(SUMIF('取引履歴'!B:B,A11,'取引履歴'!D:D),0))</f>
        <v/>
      </c>
      <c r="Q11" s="7" t="str">
        <f t="shared" si="3"/>
        <v/>
      </c>
      <c r="R11" s="5"/>
      <c r="S11" s="6" t="str">
        <f t="shared" si="2"/>
        <v/>
      </c>
      <c r="T11" s="4"/>
      <c r="U11" s="2"/>
      <c r="V11" s="2"/>
      <c r="W11" s="2"/>
      <c r="X11" s="2"/>
      <c r="Y11" s="2"/>
      <c r="Z11" s="2"/>
    </row>
    <row r="12" ht="15.0" customHeight="1">
      <c r="A12" s="3"/>
      <c r="B12" s="3"/>
      <c r="C12" s="4"/>
      <c r="D12" s="3"/>
      <c r="E12" s="3"/>
      <c r="F12" s="3"/>
      <c r="G12" s="3"/>
      <c r="H12" s="3"/>
      <c r="I12" s="3"/>
      <c r="J12" s="5"/>
      <c r="K12" s="6"/>
      <c r="L12" s="6"/>
      <c r="M12" s="4"/>
      <c r="N12" s="7"/>
      <c r="O12" s="7" t="str">
        <f>IF(A12="","",IFERROR(SUMIFS('取引履歴'!D:D,'取引履歴'!B:B,A12,'取引履歴'!A:A,"&gt;="&amp;DATE(YEAR(TODAY()),MONTH(TODAY()),1),'取引履歴'!A:A,"&lt;="&amp;EOMONTH(TODAY(),0)),0))</f>
        <v/>
      </c>
      <c r="P12" s="7" t="str">
        <f>IF(A12="","",IFERROR(SUMIF('取引履歴'!B:B,A12,'取引履歴'!D:D),0))</f>
        <v/>
      </c>
      <c r="Q12" s="7" t="str">
        <f t="shared" si="3"/>
        <v/>
      </c>
      <c r="R12" s="5"/>
      <c r="S12" s="6" t="str">
        <f t="shared" si="2"/>
        <v/>
      </c>
      <c r="T12" s="4"/>
      <c r="U12" s="2"/>
      <c r="V12" s="2"/>
      <c r="W12" s="2"/>
      <c r="X12" s="2"/>
      <c r="Y12" s="2"/>
      <c r="Z12" s="2"/>
    </row>
    <row r="13" ht="15.0" customHeight="1">
      <c r="A13" s="3"/>
      <c r="B13" s="3"/>
      <c r="C13" s="4"/>
      <c r="D13" s="3"/>
      <c r="E13" s="3"/>
      <c r="F13" s="3"/>
      <c r="G13" s="3"/>
      <c r="H13" s="3"/>
      <c r="I13" s="3"/>
      <c r="J13" s="5"/>
      <c r="K13" s="6"/>
      <c r="L13" s="6"/>
      <c r="M13" s="4"/>
      <c r="N13" s="7"/>
      <c r="O13" s="7" t="str">
        <f>IF(A13="","",IFERROR(SUMIFS('取引履歴'!D:D,'取引履歴'!B:B,A13,'取引履歴'!A:A,"&gt;="&amp;DATE(YEAR(TODAY()),MONTH(TODAY()),1),'取引履歴'!A:A,"&lt;="&amp;EOMONTH(TODAY(),0)),0))</f>
        <v/>
      </c>
      <c r="P13" s="7" t="str">
        <f>IF(A13="","",IFERROR(SUMIF('取引履歴'!B:B,A13,'取引履歴'!D:D),0))</f>
        <v/>
      </c>
      <c r="Q13" s="7" t="str">
        <f t="shared" si="3"/>
        <v/>
      </c>
      <c r="R13" s="5"/>
      <c r="S13" s="6" t="str">
        <f t="shared" si="2"/>
        <v/>
      </c>
      <c r="T13" s="4"/>
      <c r="U13" s="2"/>
      <c r="V13" s="2"/>
      <c r="W13" s="2"/>
      <c r="X13" s="2"/>
      <c r="Y13" s="2"/>
      <c r="Z13" s="2"/>
    </row>
    <row r="14" ht="15.0" customHeight="1">
      <c r="A14" s="3"/>
      <c r="B14" s="3"/>
      <c r="C14" s="4"/>
      <c r="D14" s="3"/>
      <c r="E14" s="3"/>
      <c r="F14" s="3"/>
      <c r="G14" s="3"/>
      <c r="H14" s="3"/>
      <c r="I14" s="3"/>
      <c r="J14" s="5"/>
      <c r="K14" s="6"/>
      <c r="L14" s="6"/>
      <c r="M14" s="4"/>
      <c r="N14" s="7"/>
      <c r="O14" s="7" t="str">
        <f>IF(A14="","",IFERROR(SUMIFS('取引履歴'!D:D,'取引履歴'!B:B,A14,'取引履歴'!A:A,"&gt;="&amp;DATE(YEAR(TODAY()),MONTH(TODAY()),1),'取引履歴'!A:A,"&lt;="&amp;EOMONTH(TODAY(),0)),0))</f>
        <v/>
      </c>
      <c r="P14" s="7" t="str">
        <f>IF(A14="","",IFERROR(SUMIF('取引履歴'!B:B,A14,'取引履歴'!D:D),0))</f>
        <v/>
      </c>
      <c r="Q14" s="7" t="str">
        <f t="shared" si="3"/>
        <v/>
      </c>
      <c r="R14" s="5"/>
      <c r="S14" s="6" t="str">
        <f t="shared" si="2"/>
        <v/>
      </c>
      <c r="T14" s="4"/>
      <c r="U14" s="2"/>
      <c r="V14" s="2"/>
      <c r="W14" s="2"/>
      <c r="X14" s="2"/>
      <c r="Y14" s="2"/>
      <c r="Z14" s="2"/>
    </row>
    <row r="15" ht="15.0" customHeight="1">
      <c r="A15" s="3"/>
      <c r="B15" s="3"/>
      <c r="C15" s="4"/>
      <c r="D15" s="3"/>
      <c r="E15" s="3"/>
      <c r="F15" s="3"/>
      <c r="G15" s="3"/>
      <c r="H15" s="3"/>
      <c r="I15" s="3"/>
      <c r="J15" s="5"/>
      <c r="K15" s="6"/>
      <c r="L15" s="6"/>
      <c r="M15" s="4"/>
      <c r="N15" s="7"/>
      <c r="O15" s="7" t="str">
        <f>IF(A15="","",IFERROR(SUMIFS('取引履歴'!D:D,'取引履歴'!B:B,A15,'取引履歴'!A:A,"&gt;="&amp;DATE(YEAR(TODAY()),MONTH(TODAY()),1),'取引履歴'!A:A,"&lt;="&amp;EOMONTH(TODAY(),0)),0))</f>
        <v/>
      </c>
      <c r="P15" s="7" t="str">
        <f>IF(A15="","",IFERROR(SUMIF('取引履歴'!B:B,A15,'取引履歴'!D:D),0))</f>
        <v/>
      </c>
      <c r="Q15" s="7" t="str">
        <f t="shared" si="3"/>
        <v/>
      </c>
      <c r="R15" s="5"/>
      <c r="S15" s="6" t="str">
        <f t="shared" si="2"/>
        <v/>
      </c>
      <c r="T15" s="4"/>
      <c r="U15" s="2"/>
      <c r="V15" s="2"/>
      <c r="W15" s="2"/>
      <c r="X15" s="2"/>
      <c r="Y15" s="2"/>
      <c r="Z15" s="2"/>
    </row>
    <row r="16" ht="15.0" customHeight="1">
      <c r="A16" s="3"/>
      <c r="B16" s="3"/>
      <c r="C16" s="4"/>
      <c r="D16" s="3"/>
      <c r="E16" s="3"/>
      <c r="F16" s="3"/>
      <c r="G16" s="3"/>
      <c r="H16" s="3"/>
      <c r="I16" s="3"/>
      <c r="J16" s="5"/>
      <c r="K16" s="6"/>
      <c r="L16" s="6"/>
      <c r="M16" s="4"/>
      <c r="N16" s="7"/>
      <c r="O16" s="7" t="str">
        <f>IF(A16="","",IFERROR(SUMIFS('取引履歴'!D:D,'取引履歴'!B:B,A16,'取引履歴'!A:A,"&gt;="&amp;DATE(YEAR(TODAY()),MONTH(TODAY()),1),'取引履歴'!A:A,"&lt;="&amp;EOMONTH(TODAY(),0)),0))</f>
        <v/>
      </c>
      <c r="P16" s="7" t="str">
        <f>IF(A16="","",IFERROR(SUMIF('取引履歴'!B:B,A16,'取引履歴'!D:D),0))</f>
        <v/>
      </c>
      <c r="Q16" s="7" t="str">
        <f t="shared" si="3"/>
        <v/>
      </c>
      <c r="R16" s="5"/>
      <c r="S16" s="6" t="str">
        <f t="shared" si="2"/>
        <v/>
      </c>
      <c r="T16" s="4"/>
      <c r="U16" s="2"/>
      <c r="V16" s="2"/>
      <c r="W16" s="2"/>
      <c r="X16" s="2"/>
      <c r="Y16" s="2"/>
      <c r="Z16" s="2"/>
    </row>
    <row r="17" ht="15.0" customHeight="1">
      <c r="A17" s="3"/>
      <c r="B17" s="3"/>
      <c r="C17" s="4"/>
      <c r="D17" s="3"/>
      <c r="E17" s="3"/>
      <c r="F17" s="3"/>
      <c r="G17" s="3"/>
      <c r="H17" s="3"/>
      <c r="I17" s="3"/>
      <c r="J17" s="5"/>
      <c r="K17" s="6"/>
      <c r="L17" s="6"/>
      <c r="M17" s="4"/>
      <c r="N17" s="7"/>
      <c r="O17" s="7" t="str">
        <f>IF(A17="","",IFERROR(SUMIFS('取引履歴'!D:D,'取引履歴'!B:B,A17,'取引履歴'!A:A,"&gt;="&amp;DATE(YEAR(TODAY()),MONTH(TODAY()),1),'取引履歴'!A:A,"&lt;="&amp;EOMONTH(TODAY(),0)),0))</f>
        <v/>
      </c>
      <c r="P17" s="7" t="str">
        <f>IF(A17="","",IFERROR(SUMIF('取引履歴'!B:B,A17,'取引履歴'!D:D),0))</f>
        <v/>
      </c>
      <c r="Q17" s="7" t="str">
        <f t="shared" si="3"/>
        <v/>
      </c>
      <c r="R17" s="5"/>
      <c r="S17" s="6" t="str">
        <f t="shared" si="2"/>
        <v/>
      </c>
      <c r="T17" s="4"/>
      <c r="U17" s="2"/>
      <c r="V17" s="2"/>
      <c r="W17" s="2"/>
      <c r="X17" s="2"/>
      <c r="Y17" s="2"/>
      <c r="Z17" s="2"/>
    </row>
    <row r="18" ht="15.0" customHeight="1">
      <c r="A18" s="3"/>
      <c r="B18" s="3"/>
      <c r="C18" s="4"/>
      <c r="D18" s="3"/>
      <c r="E18" s="3"/>
      <c r="F18" s="3"/>
      <c r="G18" s="3"/>
      <c r="H18" s="3"/>
      <c r="I18" s="3"/>
      <c r="J18" s="5"/>
      <c r="K18" s="6"/>
      <c r="L18" s="6"/>
      <c r="M18" s="4"/>
      <c r="N18" s="7"/>
      <c r="O18" s="7" t="str">
        <f>IF(A18="","",IFERROR(SUMIFS('取引履歴'!D:D,'取引履歴'!B:B,A18,'取引履歴'!A:A,"&gt;="&amp;DATE(YEAR(TODAY()),MONTH(TODAY()),1),'取引履歴'!A:A,"&lt;="&amp;EOMONTH(TODAY(),0)),0))</f>
        <v/>
      </c>
      <c r="P18" s="7" t="str">
        <f>IF(A18="","",IFERROR(SUMIF('取引履歴'!B:B,A18,'取引履歴'!D:D),0))</f>
        <v/>
      </c>
      <c r="Q18" s="7" t="str">
        <f t="shared" si="3"/>
        <v/>
      </c>
      <c r="R18" s="5"/>
      <c r="S18" s="6" t="str">
        <f t="shared" si="2"/>
        <v/>
      </c>
      <c r="T18" s="4"/>
      <c r="U18" s="2"/>
      <c r="V18" s="2"/>
      <c r="W18" s="2"/>
      <c r="X18" s="2"/>
      <c r="Y18" s="2"/>
      <c r="Z18" s="2"/>
    </row>
    <row r="19" ht="15.0" customHeight="1">
      <c r="A19" s="3"/>
      <c r="B19" s="3"/>
      <c r="C19" s="4"/>
      <c r="D19" s="3"/>
      <c r="E19" s="3"/>
      <c r="F19" s="3"/>
      <c r="G19" s="3"/>
      <c r="H19" s="3"/>
      <c r="I19" s="3"/>
      <c r="J19" s="5"/>
      <c r="K19" s="6"/>
      <c r="L19" s="6"/>
      <c r="M19" s="4"/>
      <c r="N19" s="7"/>
      <c r="O19" s="7" t="str">
        <f>IF(A19="","",IFERROR(SUMIFS('取引履歴'!D:D,'取引履歴'!B:B,A19,'取引履歴'!A:A,"&gt;="&amp;DATE(YEAR(TODAY()),MONTH(TODAY()),1),'取引履歴'!A:A,"&lt;="&amp;EOMONTH(TODAY(),0)),0))</f>
        <v/>
      </c>
      <c r="P19" s="7" t="str">
        <f>IF(A19="","",IFERROR(SUMIF('取引履歴'!B:B,A19,'取引履歴'!D:D),0))</f>
        <v/>
      </c>
      <c r="Q19" s="7" t="str">
        <f t="shared" si="3"/>
        <v/>
      </c>
      <c r="R19" s="5"/>
      <c r="S19" s="6" t="str">
        <f t="shared" si="2"/>
        <v/>
      </c>
      <c r="T19" s="4"/>
      <c r="U19" s="2"/>
      <c r="V19" s="2"/>
      <c r="W19" s="2"/>
      <c r="X19" s="2"/>
      <c r="Y19" s="2"/>
      <c r="Z19" s="2"/>
    </row>
    <row r="20" ht="15.0" customHeight="1">
      <c r="A20" s="3"/>
      <c r="B20" s="3"/>
      <c r="C20" s="4"/>
      <c r="D20" s="3"/>
      <c r="E20" s="3"/>
      <c r="F20" s="3"/>
      <c r="G20" s="3"/>
      <c r="H20" s="3"/>
      <c r="I20" s="3"/>
      <c r="J20" s="5"/>
      <c r="K20" s="6"/>
      <c r="L20" s="6"/>
      <c r="M20" s="4"/>
      <c r="N20" s="7"/>
      <c r="O20" s="7" t="str">
        <f>IF(A20="","",IFERROR(SUMIFS('取引履歴'!D:D,'取引履歴'!B:B,A20,'取引履歴'!A:A,"&gt;="&amp;DATE(YEAR(TODAY()),MONTH(TODAY()),1),'取引履歴'!A:A,"&lt;="&amp;EOMONTH(TODAY(),0)),0))</f>
        <v/>
      </c>
      <c r="P20" s="7" t="str">
        <f>IF(A20="","",IFERROR(SUMIF('取引履歴'!B:B,A20,'取引履歴'!D:D),0))</f>
        <v/>
      </c>
      <c r="Q20" s="7" t="str">
        <f t="shared" si="3"/>
        <v/>
      </c>
      <c r="R20" s="5"/>
      <c r="S20" s="6" t="str">
        <f t="shared" si="2"/>
        <v/>
      </c>
      <c r="T20" s="4"/>
      <c r="U20" s="2"/>
      <c r="V20" s="2"/>
      <c r="W20" s="2"/>
      <c r="X20" s="2"/>
      <c r="Y20" s="2"/>
      <c r="Z20" s="2"/>
    </row>
    <row r="21" ht="15.75" customHeight="1">
      <c r="A21" s="3"/>
      <c r="B21" s="3"/>
      <c r="C21" s="4"/>
      <c r="D21" s="3"/>
      <c r="E21" s="3"/>
      <c r="F21" s="3"/>
      <c r="G21" s="3"/>
      <c r="H21" s="3"/>
      <c r="I21" s="3"/>
      <c r="J21" s="5"/>
      <c r="K21" s="6"/>
      <c r="L21" s="6"/>
      <c r="M21" s="4"/>
      <c r="N21" s="7"/>
      <c r="O21" s="7" t="str">
        <f>IF(A21="","",IFERROR(SUMIFS('取引履歴'!D:D,'取引履歴'!B:B,A21,'取引履歴'!A:A,"&gt;="&amp;DATE(YEAR(TODAY()),MONTH(TODAY()),1),'取引履歴'!A:A,"&lt;="&amp;EOMONTH(TODAY(),0)),0))</f>
        <v/>
      </c>
      <c r="P21" s="7" t="str">
        <f>IF(A21="","",IFERROR(SUMIF('取引履歴'!B:B,A21,'取引履歴'!D:D),0))</f>
        <v/>
      </c>
      <c r="Q21" s="7" t="str">
        <f t="shared" si="3"/>
        <v/>
      </c>
      <c r="R21" s="5"/>
      <c r="S21" s="6" t="str">
        <f t="shared" si="2"/>
        <v/>
      </c>
      <c r="T21" s="4"/>
      <c r="U21" s="2"/>
      <c r="V21" s="2"/>
      <c r="W21" s="2"/>
      <c r="X21" s="2"/>
      <c r="Y21" s="2"/>
      <c r="Z21" s="2"/>
    </row>
    <row r="22" ht="15.75" customHeight="1">
      <c r="A22" s="3"/>
      <c r="B22" s="3"/>
      <c r="C22" s="4"/>
      <c r="D22" s="3"/>
      <c r="E22" s="3"/>
      <c r="F22" s="3"/>
      <c r="G22" s="3"/>
      <c r="H22" s="3"/>
      <c r="I22" s="3"/>
      <c r="J22" s="5"/>
      <c r="K22" s="6"/>
      <c r="L22" s="6"/>
      <c r="M22" s="4"/>
      <c r="N22" s="7"/>
      <c r="O22" s="7" t="str">
        <f>IF(A22="","",IFERROR(SUMIFS('取引履歴'!D:D,'取引履歴'!B:B,A22,'取引履歴'!A:A,"&gt;="&amp;DATE(YEAR(TODAY()),MONTH(TODAY()),1),'取引履歴'!A:A,"&lt;="&amp;EOMONTH(TODAY(),0)),0))</f>
        <v/>
      </c>
      <c r="P22" s="7" t="str">
        <f>IF(A22="","",IFERROR(SUMIF('取引履歴'!B:B,A22,'取引履歴'!D:D),0))</f>
        <v/>
      </c>
      <c r="Q22" s="7" t="str">
        <f t="shared" si="3"/>
        <v/>
      </c>
      <c r="R22" s="5"/>
      <c r="S22" s="6" t="str">
        <f t="shared" si="2"/>
        <v/>
      </c>
      <c r="T22" s="4"/>
      <c r="U22" s="2"/>
      <c r="V22" s="2"/>
      <c r="W22" s="2"/>
      <c r="X22" s="2"/>
      <c r="Y22" s="2"/>
      <c r="Z22" s="2"/>
    </row>
    <row r="23" ht="15.75" customHeight="1">
      <c r="A23" s="3"/>
      <c r="B23" s="3"/>
      <c r="C23" s="4"/>
      <c r="D23" s="3"/>
      <c r="E23" s="3"/>
      <c r="F23" s="3"/>
      <c r="G23" s="3"/>
      <c r="H23" s="3"/>
      <c r="I23" s="3"/>
      <c r="J23" s="5"/>
      <c r="K23" s="6"/>
      <c r="L23" s="6"/>
      <c r="M23" s="4"/>
      <c r="N23" s="7"/>
      <c r="O23" s="7" t="str">
        <f>IF(A23="","",IFERROR(SUMIFS('取引履歴'!D:D,'取引履歴'!B:B,A23,'取引履歴'!A:A,"&gt;="&amp;DATE(YEAR(TODAY()),MONTH(TODAY()),1),'取引履歴'!A:A,"&lt;="&amp;EOMONTH(TODAY(),0)),0))</f>
        <v/>
      </c>
      <c r="P23" s="7" t="str">
        <f>IF(A23="","",IFERROR(SUMIF('取引履歴'!B:B,A23,'取引履歴'!D:D),0))</f>
        <v/>
      </c>
      <c r="Q23" s="7" t="str">
        <f t="shared" si="3"/>
        <v/>
      </c>
      <c r="R23" s="5"/>
      <c r="S23" s="6" t="str">
        <f t="shared" si="2"/>
        <v/>
      </c>
      <c r="T23" s="4"/>
      <c r="U23" s="2"/>
      <c r="V23" s="2"/>
      <c r="W23" s="2"/>
      <c r="X23" s="2"/>
      <c r="Y23" s="2"/>
      <c r="Z23" s="2"/>
    </row>
    <row r="24" ht="15.75" customHeight="1">
      <c r="A24" s="3"/>
      <c r="B24" s="3"/>
      <c r="C24" s="4"/>
      <c r="D24" s="3"/>
      <c r="E24" s="3"/>
      <c r="F24" s="3"/>
      <c r="G24" s="3"/>
      <c r="H24" s="3"/>
      <c r="I24" s="3"/>
      <c r="J24" s="5"/>
      <c r="K24" s="6"/>
      <c r="L24" s="6"/>
      <c r="M24" s="4"/>
      <c r="N24" s="7"/>
      <c r="O24" s="7" t="str">
        <f>IF(A24="","",IFERROR(SUMIFS('取引履歴'!D:D,'取引履歴'!B:B,A24,'取引履歴'!A:A,"&gt;="&amp;DATE(YEAR(TODAY()),MONTH(TODAY()),1),'取引履歴'!A:A,"&lt;="&amp;EOMONTH(TODAY(),0)),0))</f>
        <v/>
      </c>
      <c r="P24" s="7" t="str">
        <f>IF(A24="","",IFERROR(SUMIF('取引履歴'!B:B,A24,'取引履歴'!D:D),0))</f>
        <v/>
      </c>
      <c r="Q24" s="7" t="str">
        <f t="shared" si="3"/>
        <v/>
      </c>
      <c r="R24" s="5"/>
      <c r="S24" s="6" t="str">
        <f t="shared" si="2"/>
        <v/>
      </c>
      <c r="T24" s="4"/>
      <c r="U24" s="2"/>
      <c r="V24" s="2"/>
      <c r="W24" s="2"/>
      <c r="X24" s="2"/>
      <c r="Y24" s="2"/>
      <c r="Z24" s="2"/>
    </row>
    <row r="25" ht="15.75" customHeight="1">
      <c r="A25" s="3"/>
      <c r="B25" s="3"/>
      <c r="C25" s="4"/>
      <c r="D25" s="3"/>
      <c r="E25" s="3"/>
      <c r="F25" s="3"/>
      <c r="G25" s="3"/>
      <c r="H25" s="3"/>
      <c r="I25" s="3"/>
      <c r="J25" s="5"/>
      <c r="K25" s="6"/>
      <c r="L25" s="6"/>
      <c r="M25" s="4"/>
      <c r="N25" s="7"/>
      <c r="O25" s="7" t="str">
        <f>IF(A25="","",IFERROR(SUMIFS('取引履歴'!D:D,'取引履歴'!B:B,A25,'取引履歴'!A:A,"&gt;="&amp;DATE(YEAR(TODAY()),MONTH(TODAY()),1),'取引履歴'!A:A,"&lt;="&amp;EOMONTH(TODAY(),0)),0))</f>
        <v/>
      </c>
      <c r="P25" s="7" t="str">
        <f>IF(A25="","",IFERROR(SUMIF('取引履歴'!B:B,A25,'取引履歴'!D:D),0))</f>
        <v/>
      </c>
      <c r="Q25" s="7" t="str">
        <f t="shared" si="3"/>
        <v/>
      </c>
      <c r="R25" s="5"/>
      <c r="S25" s="6" t="str">
        <f t="shared" si="2"/>
        <v/>
      </c>
      <c r="T25" s="4"/>
      <c r="U25" s="2"/>
      <c r="V25" s="2"/>
      <c r="W25" s="2"/>
      <c r="X25" s="2"/>
      <c r="Y25" s="2"/>
      <c r="Z25" s="2"/>
    </row>
    <row r="26" ht="15.75" customHeight="1">
      <c r="A26" s="3"/>
      <c r="B26" s="3"/>
      <c r="C26" s="4"/>
      <c r="D26" s="3"/>
      <c r="E26" s="3"/>
      <c r="F26" s="3"/>
      <c r="G26" s="3"/>
      <c r="H26" s="3"/>
      <c r="I26" s="3"/>
      <c r="J26" s="5"/>
      <c r="K26" s="6"/>
      <c r="L26" s="6"/>
      <c r="M26" s="4"/>
      <c r="N26" s="7"/>
      <c r="O26" s="7" t="str">
        <f>IF(A26="","",IFERROR(SUMIFS('取引履歴'!D:D,'取引履歴'!B:B,A26,'取引履歴'!A:A,"&gt;="&amp;DATE(YEAR(TODAY()),MONTH(TODAY()),1),'取引履歴'!A:A,"&lt;="&amp;EOMONTH(TODAY(),0)),0))</f>
        <v/>
      </c>
      <c r="P26" s="7" t="str">
        <f>IF(A26="","",IFERROR(SUMIF('取引履歴'!B:B,A26,'取引履歴'!D:D),0))</f>
        <v/>
      </c>
      <c r="Q26" s="7" t="str">
        <f t="shared" si="3"/>
        <v/>
      </c>
      <c r="R26" s="5"/>
      <c r="S26" s="6" t="str">
        <f t="shared" si="2"/>
        <v/>
      </c>
      <c r="T26" s="4"/>
      <c r="U26" s="2"/>
      <c r="V26" s="2"/>
      <c r="W26" s="2"/>
      <c r="X26" s="2"/>
      <c r="Y26" s="2"/>
      <c r="Z26" s="2"/>
    </row>
    <row r="27" ht="15.75" customHeight="1">
      <c r="A27" s="3"/>
      <c r="B27" s="3"/>
      <c r="C27" s="4"/>
      <c r="D27" s="3"/>
      <c r="E27" s="3"/>
      <c r="F27" s="3"/>
      <c r="G27" s="3"/>
      <c r="H27" s="3"/>
      <c r="I27" s="3"/>
      <c r="J27" s="5"/>
      <c r="K27" s="6"/>
      <c r="L27" s="6"/>
      <c r="M27" s="4"/>
      <c r="N27" s="7"/>
      <c r="O27" s="7" t="str">
        <f>IF(A27="","",IFERROR(SUMIFS('取引履歴'!D:D,'取引履歴'!B:B,A27,'取引履歴'!A:A,"&gt;="&amp;DATE(YEAR(TODAY()),MONTH(TODAY()),1),'取引履歴'!A:A,"&lt;="&amp;EOMONTH(TODAY(),0)),0))</f>
        <v/>
      </c>
      <c r="P27" s="7" t="str">
        <f>IF(A27="","",IFERROR(SUMIF('取引履歴'!B:B,A27,'取引履歴'!D:D),0))</f>
        <v/>
      </c>
      <c r="Q27" s="7" t="str">
        <f t="shared" si="3"/>
        <v/>
      </c>
      <c r="R27" s="5"/>
      <c r="S27" s="6" t="str">
        <f t="shared" si="2"/>
        <v/>
      </c>
      <c r="T27" s="4"/>
      <c r="U27" s="2"/>
      <c r="V27" s="2"/>
      <c r="W27" s="2"/>
      <c r="X27" s="2"/>
      <c r="Y27" s="2"/>
      <c r="Z27" s="2"/>
    </row>
    <row r="28" ht="15.75" customHeight="1">
      <c r="A28" s="3"/>
      <c r="B28" s="3"/>
      <c r="C28" s="4"/>
      <c r="D28" s="3"/>
      <c r="E28" s="3"/>
      <c r="F28" s="3"/>
      <c r="G28" s="3"/>
      <c r="H28" s="3"/>
      <c r="I28" s="3"/>
      <c r="J28" s="5"/>
      <c r="K28" s="6"/>
      <c r="L28" s="6"/>
      <c r="M28" s="4"/>
      <c r="N28" s="7"/>
      <c r="O28" s="7" t="str">
        <f>IF(A28="","",IFERROR(SUMIFS('取引履歴'!D:D,'取引履歴'!B:B,A28,'取引履歴'!A:A,"&gt;="&amp;DATE(YEAR(TODAY()),MONTH(TODAY()),1),'取引履歴'!A:A,"&lt;="&amp;EOMONTH(TODAY(),0)),0))</f>
        <v/>
      </c>
      <c r="P28" s="7" t="str">
        <f>IF(A28="","",IFERROR(SUMIF('取引履歴'!B:B,A28,'取引履歴'!D:D),0))</f>
        <v/>
      </c>
      <c r="Q28" s="7" t="str">
        <f t="shared" si="3"/>
        <v/>
      </c>
      <c r="R28" s="5"/>
      <c r="S28" s="6" t="str">
        <f t="shared" si="2"/>
        <v/>
      </c>
      <c r="T28" s="4"/>
      <c r="U28" s="2"/>
      <c r="V28" s="2"/>
      <c r="W28" s="2"/>
      <c r="X28" s="2"/>
      <c r="Y28" s="2"/>
      <c r="Z28" s="2"/>
    </row>
    <row r="29" ht="15.75" customHeight="1">
      <c r="A29" s="3"/>
      <c r="B29" s="3"/>
      <c r="C29" s="4"/>
      <c r="D29" s="3"/>
      <c r="E29" s="3"/>
      <c r="F29" s="3"/>
      <c r="G29" s="3"/>
      <c r="H29" s="3"/>
      <c r="I29" s="3"/>
      <c r="J29" s="5"/>
      <c r="K29" s="6"/>
      <c r="L29" s="6"/>
      <c r="M29" s="4"/>
      <c r="N29" s="7"/>
      <c r="O29" s="7" t="str">
        <f>IF(A29="","",IFERROR(SUMIFS('取引履歴'!D:D,'取引履歴'!B:B,A29,'取引履歴'!A:A,"&gt;="&amp;DATE(YEAR(TODAY()),MONTH(TODAY()),1),'取引履歴'!A:A,"&lt;="&amp;EOMONTH(TODAY(),0)),0))</f>
        <v/>
      </c>
      <c r="P29" s="7" t="str">
        <f>IF(A29="","",IFERROR(SUMIF('取引履歴'!B:B,A29,'取引履歴'!D:D),0))</f>
        <v/>
      </c>
      <c r="Q29" s="7" t="str">
        <f t="shared" si="3"/>
        <v/>
      </c>
      <c r="R29" s="5"/>
      <c r="S29" s="6" t="str">
        <f t="shared" si="2"/>
        <v/>
      </c>
      <c r="T29" s="4"/>
      <c r="U29" s="2"/>
      <c r="V29" s="2"/>
      <c r="W29" s="2"/>
      <c r="X29" s="2"/>
      <c r="Y29" s="2"/>
      <c r="Z29" s="2"/>
    </row>
    <row r="30" ht="15.75" customHeight="1">
      <c r="A30" s="3"/>
      <c r="B30" s="3"/>
      <c r="C30" s="4"/>
      <c r="D30" s="3"/>
      <c r="E30" s="3"/>
      <c r="F30" s="3"/>
      <c r="G30" s="3"/>
      <c r="H30" s="3"/>
      <c r="I30" s="3"/>
      <c r="J30" s="5"/>
      <c r="K30" s="6"/>
      <c r="L30" s="6"/>
      <c r="M30" s="4"/>
      <c r="N30" s="7"/>
      <c r="O30" s="7" t="str">
        <f>IF(A30="","",IFERROR(SUMIFS('取引履歴'!D:D,'取引履歴'!B:B,A30,'取引履歴'!A:A,"&gt;="&amp;DATE(YEAR(TODAY()),MONTH(TODAY()),1),'取引履歴'!A:A,"&lt;="&amp;EOMONTH(TODAY(),0)),0))</f>
        <v/>
      </c>
      <c r="P30" s="7" t="str">
        <f>IF(A30="","",IFERROR(SUMIF('取引履歴'!B:B,A30,'取引履歴'!D:D),0))</f>
        <v/>
      </c>
      <c r="Q30" s="7" t="str">
        <f t="shared" si="3"/>
        <v/>
      </c>
      <c r="R30" s="5"/>
      <c r="S30" s="6" t="str">
        <f t="shared" si="2"/>
        <v/>
      </c>
      <c r="T30" s="4"/>
      <c r="U30" s="2"/>
      <c r="V30" s="2"/>
      <c r="W30" s="2"/>
      <c r="X30" s="2"/>
      <c r="Y30" s="2"/>
      <c r="Z30" s="2"/>
    </row>
    <row r="31" ht="15.75" customHeight="1">
      <c r="A31" s="3"/>
      <c r="B31" s="3"/>
      <c r="C31" s="4"/>
      <c r="D31" s="3"/>
      <c r="E31" s="3"/>
      <c r="F31" s="3"/>
      <c r="G31" s="3"/>
      <c r="H31" s="3"/>
      <c r="I31" s="3"/>
      <c r="J31" s="5"/>
      <c r="K31" s="6"/>
      <c r="L31" s="6"/>
      <c r="M31" s="4"/>
      <c r="N31" s="7"/>
      <c r="O31" s="7" t="str">
        <f>IF(A31="","",IFERROR(SUMIFS('取引履歴'!D:D,'取引履歴'!B:B,A31,'取引履歴'!A:A,"&gt;="&amp;DATE(YEAR(TODAY()),MONTH(TODAY()),1),'取引履歴'!A:A,"&lt;="&amp;EOMONTH(TODAY(),0)),0))</f>
        <v/>
      </c>
      <c r="P31" s="7" t="str">
        <f>IF(A31="","",IFERROR(SUMIF('取引履歴'!B:B,A31,'取引履歴'!D:D),0))</f>
        <v/>
      </c>
      <c r="Q31" s="7" t="str">
        <f t="shared" si="3"/>
        <v/>
      </c>
      <c r="R31" s="5"/>
      <c r="S31" s="6" t="str">
        <f t="shared" si="2"/>
        <v/>
      </c>
      <c r="T31" s="4"/>
      <c r="U31" s="2"/>
      <c r="V31" s="2"/>
      <c r="W31" s="2"/>
      <c r="X31" s="2"/>
      <c r="Y31" s="2"/>
      <c r="Z31" s="2"/>
    </row>
    <row r="32" ht="15.75" customHeight="1">
      <c r="A32" s="3"/>
      <c r="B32" s="3"/>
      <c r="C32" s="4"/>
      <c r="D32" s="3"/>
      <c r="E32" s="3"/>
      <c r="F32" s="3"/>
      <c r="G32" s="3"/>
      <c r="H32" s="3"/>
      <c r="I32" s="3"/>
      <c r="J32" s="5"/>
      <c r="K32" s="6"/>
      <c r="L32" s="6"/>
      <c r="M32" s="4"/>
      <c r="N32" s="7"/>
      <c r="O32" s="7" t="str">
        <f>IF(A32="","",IFERROR(SUMIFS('取引履歴'!D:D,'取引履歴'!B:B,A32,'取引履歴'!A:A,"&gt;="&amp;DATE(YEAR(TODAY()),MONTH(TODAY()),1),'取引履歴'!A:A,"&lt;="&amp;EOMONTH(TODAY(),0)),0))</f>
        <v/>
      </c>
      <c r="P32" s="7" t="str">
        <f>IF(A32="","",IFERROR(SUMIF('取引履歴'!B:B,A32,'取引履歴'!D:D),0))</f>
        <v/>
      </c>
      <c r="Q32" s="7" t="str">
        <f t="shared" si="3"/>
        <v/>
      </c>
      <c r="R32" s="5"/>
      <c r="S32" s="6" t="str">
        <f t="shared" si="2"/>
        <v/>
      </c>
      <c r="T32" s="4"/>
      <c r="U32" s="2"/>
      <c r="V32" s="2"/>
      <c r="W32" s="2"/>
      <c r="X32" s="2"/>
      <c r="Y32" s="2"/>
      <c r="Z32" s="2"/>
    </row>
    <row r="33" ht="15.75" customHeight="1">
      <c r="A33" s="3"/>
      <c r="B33" s="3"/>
      <c r="C33" s="4"/>
      <c r="D33" s="3"/>
      <c r="E33" s="3"/>
      <c r="F33" s="3"/>
      <c r="G33" s="3"/>
      <c r="H33" s="3"/>
      <c r="I33" s="3"/>
      <c r="J33" s="5"/>
      <c r="K33" s="6"/>
      <c r="L33" s="6"/>
      <c r="M33" s="4"/>
      <c r="N33" s="7"/>
      <c r="O33" s="7" t="str">
        <f>IF(A33="","",IFERROR(SUMIFS('取引履歴'!D:D,'取引履歴'!B:B,A33,'取引履歴'!A:A,"&gt;="&amp;DATE(YEAR(TODAY()),MONTH(TODAY()),1),'取引履歴'!A:A,"&lt;="&amp;EOMONTH(TODAY(),0)),0))</f>
        <v/>
      </c>
      <c r="P33" s="7" t="str">
        <f>IF(A33="","",IFERROR(SUMIF('取引履歴'!B:B,A33,'取引履歴'!D:D),0))</f>
        <v/>
      </c>
      <c r="Q33" s="7" t="str">
        <f t="shared" si="3"/>
        <v/>
      </c>
      <c r="R33" s="5"/>
      <c r="S33" s="6" t="str">
        <f t="shared" si="2"/>
        <v/>
      </c>
      <c r="T33" s="4"/>
      <c r="U33" s="2"/>
      <c r="V33" s="2"/>
      <c r="W33" s="2"/>
      <c r="X33" s="2"/>
      <c r="Y33" s="2"/>
      <c r="Z33" s="2"/>
    </row>
    <row r="34" ht="15.75" customHeight="1">
      <c r="A34" s="3"/>
      <c r="B34" s="3"/>
      <c r="C34" s="4"/>
      <c r="D34" s="3"/>
      <c r="E34" s="3"/>
      <c r="F34" s="3"/>
      <c r="G34" s="3"/>
      <c r="H34" s="3"/>
      <c r="I34" s="3"/>
      <c r="J34" s="5"/>
      <c r="K34" s="6"/>
      <c r="L34" s="6"/>
      <c r="M34" s="4"/>
      <c r="N34" s="7"/>
      <c r="O34" s="7" t="str">
        <f>IF(A34="","",IFERROR(SUMIFS('取引履歴'!D:D,'取引履歴'!B:B,A34,'取引履歴'!A:A,"&gt;="&amp;DATE(YEAR(TODAY()),MONTH(TODAY()),1),'取引履歴'!A:A,"&lt;="&amp;EOMONTH(TODAY(),0)),0))</f>
        <v/>
      </c>
      <c r="P34" s="7" t="str">
        <f>IF(A34="","",IFERROR(SUMIF('取引履歴'!B:B,A34,'取引履歴'!D:D),0))</f>
        <v/>
      </c>
      <c r="Q34" s="7" t="str">
        <f t="shared" si="3"/>
        <v/>
      </c>
      <c r="R34" s="5"/>
      <c r="S34" s="6" t="str">
        <f t="shared" si="2"/>
        <v/>
      </c>
      <c r="T34" s="4"/>
      <c r="U34" s="2"/>
      <c r="V34" s="2"/>
      <c r="W34" s="2"/>
      <c r="X34" s="2"/>
      <c r="Y34" s="2"/>
      <c r="Z34" s="2"/>
    </row>
    <row r="35" ht="15.75" customHeight="1">
      <c r="A35" s="3"/>
      <c r="B35" s="3"/>
      <c r="C35" s="4"/>
      <c r="D35" s="3"/>
      <c r="E35" s="3"/>
      <c r="F35" s="3"/>
      <c r="G35" s="3"/>
      <c r="H35" s="3"/>
      <c r="I35" s="3"/>
      <c r="J35" s="5"/>
      <c r="K35" s="6"/>
      <c r="L35" s="6"/>
      <c r="M35" s="4"/>
      <c r="N35" s="7"/>
      <c r="O35" s="7" t="str">
        <f>IF(A35="","",IFERROR(SUMIFS('取引履歴'!D:D,'取引履歴'!B:B,A35,'取引履歴'!A:A,"&gt;="&amp;DATE(YEAR(TODAY()),MONTH(TODAY()),1),'取引履歴'!A:A,"&lt;="&amp;EOMONTH(TODAY(),0)),0))</f>
        <v/>
      </c>
      <c r="P35" s="7" t="str">
        <f>IF(A35="","",IFERROR(SUMIF('取引履歴'!B:B,A35,'取引履歴'!D:D),0))</f>
        <v/>
      </c>
      <c r="Q35" s="7" t="str">
        <f t="shared" si="3"/>
        <v/>
      </c>
      <c r="R35" s="5"/>
      <c r="S35" s="6" t="str">
        <f t="shared" si="2"/>
        <v/>
      </c>
      <c r="T35" s="4"/>
      <c r="U35" s="2"/>
      <c r="V35" s="2"/>
      <c r="W35" s="2"/>
      <c r="X35" s="2"/>
      <c r="Y35" s="2"/>
      <c r="Z35" s="2"/>
    </row>
    <row r="36" ht="15.75" customHeight="1">
      <c r="A36" s="3"/>
      <c r="B36" s="3"/>
      <c r="C36" s="4"/>
      <c r="D36" s="3"/>
      <c r="E36" s="3"/>
      <c r="F36" s="3"/>
      <c r="G36" s="3"/>
      <c r="H36" s="3"/>
      <c r="I36" s="3"/>
      <c r="J36" s="5"/>
      <c r="K36" s="6"/>
      <c r="L36" s="6"/>
      <c r="M36" s="4"/>
      <c r="N36" s="7"/>
      <c r="O36" s="7" t="str">
        <f>IF(A36="","",IFERROR(SUMIFS('取引履歴'!D:D,'取引履歴'!B:B,A36,'取引履歴'!A:A,"&gt;="&amp;DATE(YEAR(TODAY()),MONTH(TODAY()),1),'取引履歴'!A:A,"&lt;="&amp;EOMONTH(TODAY(),0)),0))</f>
        <v/>
      </c>
      <c r="P36" s="7" t="str">
        <f>IF(A36="","",IFERROR(SUMIF('取引履歴'!B:B,A36,'取引履歴'!D:D),0))</f>
        <v/>
      </c>
      <c r="Q36" s="7" t="str">
        <f t="shared" si="3"/>
        <v/>
      </c>
      <c r="R36" s="5"/>
      <c r="S36" s="6" t="str">
        <f t="shared" si="2"/>
        <v/>
      </c>
      <c r="T36" s="4"/>
      <c r="U36" s="2"/>
      <c r="V36" s="2"/>
      <c r="W36" s="2"/>
      <c r="X36" s="2"/>
      <c r="Y36" s="2"/>
      <c r="Z36" s="2"/>
    </row>
    <row r="37" ht="15.75" customHeight="1">
      <c r="A37" s="3"/>
      <c r="B37" s="3"/>
      <c r="C37" s="4"/>
      <c r="D37" s="3"/>
      <c r="E37" s="3"/>
      <c r="F37" s="3"/>
      <c r="G37" s="3"/>
      <c r="H37" s="3"/>
      <c r="I37" s="3"/>
      <c r="J37" s="5"/>
      <c r="K37" s="6"/>
      <c r="L37" s="6"/>
      <c r="M37" s="4"/>
      <c r="N37" s="7"/>
      <c r="O37" s="7" t="str">
        <f>IF(A37="","",IFERROR(SUMIFS('取引履歴'!D:D,'取引履歴'!B:B,A37,'取引履歴'!A:A,"&gt;="&amp;DATE(YEAR(TODAY()),MONTH(TODAY()),1),'取引履歴'!A:A,"&lt;="&amp;EOMONTH(TODAY(),0)),0))</f>
        <v/>
      </c>
      <c r="P37" s="7" t="str">
        <f>IF(A37="","",IFERROR(SUMIF('取引履歴'!B:B,A37,'取引履歴'!D:D),0))</f>
        <v/>
      </c>
      <c r="Q37" s="7" t="str">
        <f t="shared" si="3"/>
        <v/>
      </c>
      <c r="R37" s="5"/>
      <c r="S37" s="6" t="str">
        <f t="shared" si="2"/>
        <v/>
      </c>
      <c r="T37" s="4"/>
      <c r="U37" s="2"/>
      <c r="V37" s="2"/>
      <c r="W37" s="2"/>
      <c r="X37" s="2"/>
      <c r="Y37" s="2"/>
      <c r="Z37" s="2"/>
    </row>
    <row r="38" ht="15.75" customHeight="1">
      <c r="A38" s="3"/>
      <c r="B38" s="3"/>
      <c r="C38" s="4"/>
      <c r="D38" s="3"/>
      <c r="E38" s="3"/>
      <c r="F38" s="3"/>
      <c r="G38" s="3"/>
      <c r="H38" s="3"/>
      <c r="I38" s="3"/>
      <c r="J38" s="5"/>
      <c r="K38" s="6"/>
      <c r="L38" s="6"/>
      <c r="M38" s="4"/>
      <c r="N38" s="7"/>
      <c r="O38" s="7" t="str">
        <f>IF(A38="","",IFERROR(SUMIFS('取引履歴'!D:D,'取引履歴'!B:B,A38,'取引履歴'!A:A,"&gt;="&amp;DATE(YEAR(TODAY()),MONTH(TODAY()),1),'取引履歴'!A:A,"&lt;="&amp;EOMONTH(TODAY(),0)),0))</f>
        <v/>
      </c>
      <c r="P38" s="7" t="str">
        <f>IF(A38="","",IFERROR(SUMIF('取引履歴'!B:B,A38,'取引履歴'!D:D),0))</f>
        <v/>
      </c>
      <c r="Q38" s="7" t="str">
        <f t="shared" si="3"/>
        <v/>
      </c>
      <c r="R38" s="5"/>
      <c r="S38" s="6" t="str">
        <f t="shared" si="2"/>
        <v/>
      </c>
      <c r="T38" s="4"/>
      <c r="U38" s="2"/>
      <c r="V38" s="2"/>
      <c r="W38" s="2"/>
      <c r="X38" s="2"/>
      <c r="Y38" s="2"/>
      <c r="Z38" s="2"/>
    </row>
    <row r="39" ht="15.75" customHeight="1">
      <c r="A39" s="3"/>
      <c r="B39" s="3"/>
      <c r="C39" s="4"/>
      <c r="D39" s="3"/>
      <c r="E39" s="3"/>
      <c r="F39" s="3"/>
      <c r="G39" s="3"/>
      <c r="H39" s="3"/>
      <c r="I39" s="3"/>
      <c r="J39" s="5"/>
      <c r="K39" s="6"/>
      <c r="L39" s="6"/>
      <c r="M39" s="4"/>
      <c r="N39" s="7"/>
      <c r="O39" s="7" t="str">
        <f>IF(A39="","",IFERROR(SUMIFS('取引履歴'!D:D,'取引履歴'!B:B,A39,'取引履歴'!A:A,"&gt;="&amp;DATE(YEAR(TODAY()),MONTH(TODAY()),1),'取引履歴'!A:A,"&lt;="&amp;EOMONTH(TODAY(),0)),0))</f>
        <v/>
      </c>
      <c r="P39" s="7" t="str">
        <f>IF(A39="","",IFERROR(SUMIF('取引履歴'!B:B,A39,'取引履歴'!D:D),0))</f>
        <v/>
      </c>
      <c r="Q39" s="7" t="str">
        <f t="shared" si="3"/>
        <v/>
      </c>
      <c r="R39" s="5"/>
      <c r="S39" s="6" t="str">
        <f t="shared" si="2"/>
        <v/>
      </c>
      <c r="T39" s="4"/>
      <c r="U39" s="2"/>
      <c r="V39" s="2"/>
      <c r="W39" s="2"/>
      <c r="X39" s="2"/>
      <c r="Y39" s="2"/>
      <c r="Z39" s="2"/>
    </row>
    <row r="40" ht="15.75" customHeight="1">
      <c r="A40" s="3"/>
      <c r="B40" s="3"/>
      <c r="C40" s="4"/>
      <c r="D40" s="3"/>
      <c r="E40" s="3"/>
      <c r="F40" s="3"/>
      <c r="G40" s="3"/>
      <c r="H40" s="3"/>
      <c r="I40" s="3"/>
      <c r="J40" s="5"/>
      <c r="K40" s="6"/>
      <c r="L40" s="6"/>
      <c r="M40" s="4"/>
      <c r="N40" s="7"/>
      <c r="O40" s="7" t="str">
        <f>IF(A40="","",IFERROR(SUMIFS('取引履歴'!D:D,'取引履歴'!B:B,A40,'取引履歴'!A:A,"&gt;="&amp;DATE(YEAR(TODAY()),MONTH(TODAY()),1),'取引履歴'!A:A,"&lt;="&amp;EOMONTH(TODAY(),0)),0))</f>
        <v/>
      </c>
      <c r="P40" s="7" t="str">
        <f>IF(A40="","",IFERROR(SUMIF('取引履歴'!B:B,A40,'取引履歴'!D:D),0))</f>
        <v/>
      </c>
      <c r="Q40" s="7" t="str">
        <f t="shared" si="3"/>
        <v/>
      </c>
      <c r="R40" s="5"/>
      <c r="S40" s="6" t="str">
        <f t="shared" si="2"/>
        <v/>
      </c>
      <c r="T40" s="4"/>
      <c r="U40" s="2"/>
      <c r="V40" s="2"/>
      <c r="W40" s="2"/>
      <c r="X40" s="2"/>
      <c r="Y40" s="2"/>
      <c r="Z40" s="2"/>
    </row>
    <row r="41" ht="15.75" customHeight="1">
      <c r="A41" s="3"/>
      <c r="B41" s="3"/>
      <c r="C41" s="4"/>
      <c r="D41" s="3"/>
      <c r="E41" s="3"/>
      <c r="F41" s="3"/>
      <c r="G41" s="3"/>
      <c r="H41" s="3"/>
      <c r="I41" s="3"/>
      <c r="J41" s="5"/>
      <c r="K41" s="6"/>
      <c r="L41" s="6"/>
      <c r="M41" s="4"/>
      <c r="N41" s="7"/>
      <c r="O41" s="7" t="str">
        <f>IF(A41="","",IFERROR(SUMIFS('取引履歴'!D:D,'取引履歴'!B:B,A41,'取引履歴'!A:A,"&gt;="&amp;DATE(YEAR(TODAY()),MONTH(TODAY()),1),'取引履歴'!A:A,"&lt;="&amp;EOMONTH(TODAY(),0)),0))</f>
        <v/>
      </c>
      <c r="P41" s="7" t="str">
        <f>IF(A41="","",IFERROR(SUMIF('取引履歴'!B:B,A41,'取引履歴'!D:D),0))</f>
        <v/>
      </c>
      <c r="Q41" s="7" t="str">
        <f t="shared" si="3"/>
        <v/>
      </c>
      <c r="R41" s="5"/>
      <c r="S41" s="6" t="str">
        <f t="shared" si="2"/>
        <v/>
      </c>
      <c r="T41" s="4"/>
      <c r="U41" s="2"/>
      <c r="V41" s="2"/>
      <c r="W41" s="2"/>
      <c r="X41" s="2"/>
      <c r="Y41" s="2"/>
      <c r="Z41" s="2"/>
    </row>
    <row r="42" ht="15.75" customHeight="1">
      <c r="A42" s="3"/>
      <c r="B42" s="3"/>
      <c r="C42" s="4"/>
      <c r="D42" s="3"/>
      <c r="E42" s="3"/>
      <c r="F42" s="3"/>
      <c r="G42" s="3"/>
      <c r="H42" s="3"/>
      <c r="I42" s="3"/>
      <c r="J42" s="5"/>
      <c r="K42" s="6"/>
      <c r="L42" s="6"/>
      <c r="M42" s="4"/>
      <c r="N42" s="7"/>
      <c r="O42" s="7" t="str">
        <f>IF(A42="","",IFERROR(SUMIFS('取引履歴'!D:D,'取引履歴'!B:B,A42,'取引履歴'!A:A,"&gt;="&amp;DATE(YEAR(TODAY()),MONTH(TODAY()),1),'取引履歴'!A:A,"&lt;="&amp;EOMONTH(TODAY(),0)),0))</f>
        <v/>
      </c>
      <c r="P42" s="7" t="str">
        <f>IF(A42="","",IFERROR(SUMIF('取引履歴'!B:B,A42,'取引履歴'!D:D),0))</f>
        <v/>
      </c>
      <c r="Q42" s="7" t="str">
        <f t="shared" si="3"/>
        <v/>
      </c>
      <c r="R42" s="5"/>
      <c r="S42" s="6" t="str">
        <f t="shared" si="2"/>
        <v/>
      </c>
      <c r="T42" s="4"/>
      <c r="U42" s="2"/>
      <c r="V42" s="2"/>
      <c r="W42" s="2"/>
      <c r="X42" s="2"/>
      <c r="Y42" s="2"/>
      <c r="Z42" s="2"/>
    </row>
    <row r="43" ht="15.75" customHeight="1">
      <c r="A43" s="3"/>
      <c r="B43" s="3"/>
      <c r="C43" s="4"/>
      <c r="D43" s="3"/>
      <c r="E43" s="3"/>
      <c r="F43" s="3"/>
      <c r="G43" s="3"/>
      <c r="H43" s="3"/>
      <c r="I43" s="3"/>
      <c r="J43" s="5"/>
      <c r="K43" s="6"/>
      <c r="L43" s="6"/>
      <c r="M43" s="4"/>
      <c r="N43" s="7"/>
      <c r="O43" s="7" t="str">
        <f>IF(A43="","",IFERROR(SUMIFS('取引履歴'!D:D,'取引履歴'!B:B,A43,'取引履歴'!A:A,"&gt;="&amp;DATE(YEAR(TODAY()),MONTH(TODAY()),1),'取引履歴'!A:A,"&lt;="&amp;EOMONTH(TODAY(),0)),0))</f>
        <v/>
      </c>
      <c r="P43" s="7" t="str">
        <f>IF(A43="","",IFERROR(SUMIF('取引履歴'!B:B,A43,'取引履歴'!D:D),0))</f>
        <v/>
      </c>
      <c r="Q43" s="7" t="str">
        <f t="shared" si="3"/>
        <v/>
      </c>
      <c r="R43" s="5"/>
      <c r="S43" s="6" t="str">
        <f t="shared" si="2"/>
        <v/>
      </c>
      <c r="T43" s="4"/>
      <c r="U43" s="2"/>
      <c r="V43" s="2"/>
      <c r="W43" s="2"/>
      <c r="X43" s="2"/>
      <c r="Y43" s="2"/>
      <c r="Z43" s="2"/>
    </row>
    <row r="44" ht="15.75" customHeight="1">
      <c r="A44" s="3"/>
      <c r="B44" s="3"/>
      <c r="C44" s="4"/>
      <c r="D44" s="3"/>
      <c r="E44" s="3"/>
      <c r="F44" s="3"/>
      <c r="G44" s="3"/>
      <c r="H44" s="3"/>
      <c r="I44" s="3"/>
      <c r="J44" s="5"/>
      <c r="K44" s="6"/>
      <c r="L44" s="6"/>
      <c r="M44" s="4"/>
      <c r="N44" s="7"/>
      <c r="O44" s="7" t="str">
        <f>IF(A44="","",IFERROR(SUMIFS('取引履歴'!D:D,'取引履歴'!B:B,A44,'取引履歴'!A:A,"&gt;="&amp;DATE(YEAR(TODAY()),MONTH(TODAY()),1),'取引履歴'!A:A,"&lt;="&amp;EOMONTH(TODAY(),0)),0))</f>
        <v/>
      </c>
      <c r="P44" s="7" t="str">
        <f>IF(A44="","",IFERROR(SUMIF('取引履歴'!B:B,A44,'取引履歴'!D:D),0))</f>
        <v/>
      </c>
      <c r="Q44" s="7" t="str">
        <f t="shared" si="3"/>
        <v/>
      </c>
      <c r="R44" s="5"/>
      <c r="S44" s="6" t="str">
        <f t="shared" si="2"/>
        <v/>
      </c>
      <c r="T44" s="4"/>
      <c r="U44" s="2"/>
      <c r="V44" s="2"/>
      <c r="W44" s="2"/>
      <c r="X44" s="2"/>
      <c r="Y44" s="2"/>
      <c r="Z44" s="2"/>
    </row>
    <row r="45" ht="15.75" customHeight="1">
      <c r="A45" s="3"/>
      <c r="B45" s="3"/>
      <c r="C45" s="4"/>
      <c r="D45" s="3"/>
      <c r="E45" s="3"/>
      <c r="F45" s="3"/>
      <c r="G45" s="3"/>
      <c r="H45" s="3"/>
      <c r="I45" s="3"/>
      <c r="J45" s="5"/>
      <c r="K45" s="6"/>
      <c r="L45" s="6"/>
      <c r="M45" s="4"/>
      <c r="N45" s="7"/>
      <c r="O45" s="7" t="str">
        <f>IF(A45="","",IFERROR(SUMIFS('取引履歴'!D:D,'取引履歴'!B:B,A45,'取引履歴'!A:A,"&gt;="&amp;DATE(YEAR(TODAY()),MONTH(TODAY()),1),'取引履歴'!A:A,"&lt;="&amp;EOMONTH(TODAY(),0)),0))</f>
        <v/>
      </c>
      <c r="P45" s="7" t="str">
        <f>IF(A45="","",IFERROR(SUMIF('取引履歴'!B:B,A45,'取引履歴'!D:D),0))</f>
        <v/>
      </c>
      <c r="Q45" s="7" t="str">
        <f t="shared" si="3"/>
        <v/>
      </c>
      <c r="R45" s="5"/>
      <c r="S45" s="6" t="str">
        <f t="shared" si="2"/>
        <v/>
      </c>
      <c r="T45" s="4"/>
      <c r="U45" s="2"/>
      <c r="V45" s="2"/>
      <c r="W45" s="2"/>
      <c r="X45" s="2"/>
      <c r="Y45" s="2"/>
      <c r="Z45" s="2"/>
    </row>
    <row r="46" ht="15.75" customHeight="1">
      <c r="A46" s="3"/>
      <c r="B46" s="3"/>
      <c r="C46" s="4"/>
      <c r="D46" s="3"/>
      <c r="E46" s="3"/>
      <c r="F46" s="3"/>
      <c r="G46" s="3"/>
      <c r="H46" s="3"/>
      <c r="I46" s="3"/>
      <c r="J46" s="5"/>
      <c r="K46" s="6"/>
      <c r="L46" s="6"/>
      <c r="M46" s="4"/>
      <c r="N46" s="7"/>
      <c r="O46" s="7" t="str">
        <f>IF(A46="","",IFERROR(SUMIFS('取引履歴'!D:D,'取引履歴'!B:B,A46,'取引履歴'!A:A,"&gt;="&amp;DATE(YEAR(TODAY()),MONTH(TODAY()),1),'取引履歴'!A:A,"&lt;="&amp;EOMONTH(TODAY(),0)),0))</f>
        <v/>
      </c>
      <c r="P46" s="7" t="str">
        <f>IF(A46="","",IFERROR(SUMIF('取引履歴'!B:B,A46,'取引履歴'!D:D),0))</f>
        <v/>
      </c>
      <c r="Q46" s="7" t="str">
        <f t="shared" si="3"/>
        <v/>
      </c>
      <c r="R46" s="5"/>
      <c r="S46" s="6" t="str">
        <f t="shared" si="2"/>
        <v/>
      </c>
      <c r="T46" s="4"/>
      <c r="U46" s="2"/>
      <c r="V46" s="2"/>
      <c r="W46" s="2"/>
      <c r="X46" s="2"/>
      <c r="Y46" s="2"/>
      <c r="Z46" s="2"/>
    </row>
    <row r="47" ht="15.75" customHeight="1">
      <c r="A47" s="3"/>
      <c r="B47" s="3"/>
      <c r="C47" s="4"/>
      <c r="D47" s="3"/>
      <c r="E47" s="3"/>
      <c r="F47" s="3"/>
      <c r="G47" s="3"/>
      <c r="H47" s="3"/>
      <c r="I47" s="3"/>
      <c r="J47" s="5"/>
      <c r="K47" s="6"/>
      <c r="L47" s="6"/>
      <c r="M47" s="4"/>
      <c r="N47" s="7"/>
      <c r="O47" s="7" t="str">
        <f>IF(A47="","",IFERROR(SUMIFS('取引履歴'!D:D,'取引履歴'!B:B,A47,'取引履歴'!A:A,"&gt;="&amp;DATE(YEAR(TODAY()),MONTH(TODAY()),1),'取引履歴'!A:A,"&lt;="&amp;EOMONTH(TODAY(),0)),0))</f>
        <v/>
      </c>
      <c r="P47" s="7" t="str">
        <f>IF(A47="","",IFERROR(SUMIF('取引履歴'!B:B,A47,'取引履歴'!D:D),0))</f>
        <v/>
      </c>
      <c r="Q47" s="7" t="str">
        <f t="shared" si="3"/>
        <v/>
      </c>
      <c r="R47" s="5"/>
      <c r="S47" s="6" t="str">
        <f t="shared" si="2"/>
        <v/>
      </c>
      <c r="T47" s="4"/>
      <c r="U47" s="2"/>
      <c r="V47" s="2"/>
      <c r="W47" s="2"/>
      <c r="X47" s="2"/>
      <c r="Y47" s="2"/>
      <c r="Z47" s="2"/>
    </row>
    <row r="48" ht="15.75" customHeight="1">
      <c r="A48" s="3"/>
      <c r="B48" s="3"/>
      <c r="C48" s="4"/>
      <c r="D48" s="3"/>
      <c r="E48" s="3"/>
      <c r="F48" s="3"/>
      <c r="G48" s="3"/>
      <c r="H48" s="3"/>
      <c r="I48" s="3"/>
      <c r="J48" s="5"/>
      <c r="K48" s="6"/>
      <c r="L48" s="6"/>
      <c r="M48" s="4"/>
      <c r="N48" s="7"/>
      <c r="O48" s="7" t="str">
        <f>IF(A48="","",IFERROR(SUMIFS('取引履歴'!D:D,'取引履歴'!B:B,A48,'取引履歴'!A:A,"&gt;="&amp;DATE(YEAR(TODAY()),MONTH(TODAY()),1),'取引履歴'!A:A,"&lt;="&amp;EOMONTH(TODAY(),0)),0))</f>
        <v/>
      </c>
      <c r="P48" s="7" t="str">
        <f>IF(A48="","",IFERROR(SUMIF('取引履歴'!B:B,A48,'取引履歴'!D:D),0))</f>
        <v/>
      </c>
      <c r="Q48" s="7" t="str">
        <f t="shared" si="3"/>
        <v/>
      </c>
      <c r="R48" s="5"/>
      <c r="S48" s="6" t="str">
        <f t="shared" si="2"/>
        <v/>
      </c>
      <c r="T48" s="4"/>
      <c r="U48" s="2"/>
      <c r="V48" s="2"/>
      <c r="W48" s="2"/>
      <c r="X48" s="2"/>
      <c r="Y48" s="2"/>
      <c r="Z48" s="2"/>
    </row>
    <row r="49" ht="15.75" customHeight="1">
      <c r="A49" s="3"/>
      <c r="B49" s="3"/>
      <c r="C49" s="4"/>
      <c r="D49" s="3"/>
      <c r="E49" s="3"/>
      <c r="F49" s="3"/>
      <c r="G49" s="3"/>
      <c r="H49" s="3"/>
      <c r="I49" s="3"/>
      <c r="J49" s="5"/>
      <c r="K49" s="6"/>
      <c r="L49" s="6"/>
      <c r="M49" s="4"/>
      <c r="N49" s="7"/>
      <c r="O49" s="7" t="str">
        <f>IF(A49="","",IFERROR(SUMIFS('取引履歴'!D:D,'取引履歴'!B:B,A49,'取引履歴'!A:A,"&gt;="&amp;DATE(YEAR(TODAY()),MONTH(TODAY()),1),'取引履歴'!A:A,"&lt;="&amp;EOMONTH(TODAY(),0)),0))</f>
        <v/>
      </c>
      <c r="P49" s="7" t="str">
        <f>IF(A49="","",IFERROR(SUMIF('取引履歴'!B:B,A49,'取引履歴'!D:D),0))</f>
        <v/>
      </c>
      <c r="Q49" s="7" t="str">
        <f t="shared" si="3"/>
        <v/>
      </c>
      <c r="R49" s="5"/>
      <c r="S49" s="6" t="str">
        <f t="shared" si="2"/>
        <v/>
      </c>
      <c r="T49" s="4"/>
      <c r="U49" s="2"/>
      <c r="V49" s="2"/>
      <c r="W49" s="2"/>
      <c r="X49" s="2"/>
      <c r="Y49" s="2"/>
      <c r="Z49" s="2"/>
    </row>
    <row r="50" ht="15.75" customHeight="1">
      <c r="A50" s="3"/>
      <c r="B50" s="3"/>
      <c r="C50" s="4"/>
      <c r="D50" s="3"/>
      <c r="E50" s="3"/>
      <c r="F50" s="3"/>
      <c r="G50" s="3"/>
      <c r="H50" s="3"/>
      <c r="I50" s="3"/>
      <c r="J50" s="5"/>
      <c r="K50" s="6"/>
      <c r="L50" s="6"/>
      <c r="M50" s="4"/>
      <c r="N50" s="7"/>
      <c r="O50" s="7" t="str">
        <f>IF(A50="","",IFERROR(SUMIFS('取引履歴'!D:D,'取引履歴'!B:B,A50,'取引履歴'!A:A,"&gt;="&amp;DATE(YEAR(TODAY()),MONTH(TODAY()),1),'取引履歴'!A:A,"&lt;="&amp;EOMONTH(TODAY(),0)),0))</f>
        <v/>
      </c>
      <c r="P50" s="7" t="str">
        <f>IF(A50="","",IFERROR(SUMIF('取引履歴'!B:B,A50,'取引履歴'!D:D),0))</f>
        <v/>
      </c>
      <c r="Q50" s="7" t="str">
        <f t="shared" si="3"/>
        <v/>
      </c>
      <c r="R50" s="5"/>
      <c r="S50" s="6" t="str">
        <f t="shared" si="2"/>
        <v/>
      </c>
      <c r="T50" s="4"/>
      <c r="U50" s="2"/>
      <c r="V50" s="2"/>
      <c r="W50" s="2"/>
      <c r="X50" s="2"/>
      <c r="Y50" s="2"/>
      <c r="Z50" s="2"/>
    </row>
    <row r="51" ht="15.75" customHeight="1">
      <c r="A51" s="3"/>
      <c r="B51" s="3"/>
      <c r="C51" s="4"/>
      <c r="D51" s="3"/>
      <c r="E51" s="3"/>
      <c r="F51" s="3"/>
      <c r="G51" s="3"/>
      <c r="H51" s="3"/>
      <c r="I51" s="3"/>
      <c r="J51" s="5"/>
      <c r="K51" s="6"/>
      <c r="L51" s="6"/>
      <c r="M51" s="4"/>
      <c r="N51" s="7"/>
      <c r="O51" s="7" t="str">
        <f>IF(A51="","",IFERROR(SUMIFS('取引履歴'!D:D,'取引履歴'!B:B,A51,'取引履歴'!A:A,"&gt;="&amp;DATE(YEAR(TODAY()),MONTH(TODAY()),1),'取引履歴'!A:A,"&lt;="&amp;EOMONTH(TODAY(),0)),0))</f>
        <v/>
      </c>
      <c r="P51" s="7" t="str">
        <f>IF(A51="","",IFERROR(SUMIF('取引履歴'!B:B,A51,'取引履歴'!D:D),0))</f>
        <v/>
      </c>
      <c r="Q51" s="7" t="str">
        <f t="shared" si="3"/>
        <v/>
      </c>
      <c r="R51" s="5"/>
      <c r="S51" s="6" t="str">
        <f t="shared" si="2"/>
        <v/>
      </c>
      <c r="T51" s="4"/>
      <c r="U51" s="2"/>
      <c r="V51" s="2"/>
      <c r="W51" s="2"/>
      <c r="X51" s="2"/>
      <c r="Y51" s="2"/>
      <c r="Z51" s="2"/>
    </row>
    <row r="52" ht="15.75" customHeight="1">
      <c r="A52" s="3"/>
      <c r="B52" s="3"/>
      <c r="C52" s="4"/>
      <c r="D52" s="3"/>
      <c r="E52" s="3"/>
      <c r="F52" s="3"/>
      <c r="G52" s="3"/>
      <c r="H52" s="3"/>
      <c r="I52" s="3"/>
      <c r="J52" s="5"/>
      <c r="K52" s="6"/>
      <c r="L52" s="6"/>
      <c r="M52" s="4"/>
      <c r="N52" s="7"/>
      <c r="O52" s="7" t="str">
        <f>IF(A52="","",IFERROR(SUMIFS('取引履歴'!D:D,'取引履歴'!B:B,A52,'取引履歴'!A:A,"&gt;="&amp;DATE(YEAR(TODAY()),MONTH(TODAY()),1),'取引履歴'!A:A,"&lt;="&amp;EOMONTH(TODAY(),0)),0))</f>
        <v/>
      </c>
      <c r="P52" s="7" t="str">
        <f>IF(A52="","",IFERROR(SUMIF('取引履歴'!B:B,A52,'取引履歴'!D:D),0))</f>
        <v/>
      </c>
      <c r="Q52" s="7" t="str">
        <f t="shared" si="3"/>
        <v/>
      </c>
      <c r="R52" s="5"/>
      <c r="S52" s="6" t="str">
        <f t="shared" si="2"/>
        <v/>
      </c>
      <c r="T52" s="4"/>
      <c r="U52" s="2"/>
      <c r="V52" s="2"/>
      <c r="W52" s="2"/>
      <c r="X52" s="2"/>
      <c r="Y52" s="2"/>
      <c r="Z52" s="2"/>
    </row>
    <row r="53" ht="15.75" customHeight="1">
      <c r="A53" s="3"/>
      <c r="B53" s="3"/>
      <c r="C53" s="4"/>
      <c r="D53" s="3"/>
      <c r="E53" s="3"/>
      <c r="F53" s="3"/>
      <c r="G53" s="3"/>
      <c r="H53" s="3"/>
      <c r="I53" s="3"/>
      <c r="J53" s="5"/>
      <c r="K53" s="6"/>
      <c r="L53" s="6"/>
      <c r="M53" s="4"/>
      <c r="N53" s="7"/>
      <c r="O53" s="7" t="str">
        <f>IF(A53="","",IFERROR(SUMIFS('取引履歴'!D:D,'取引履歴'!B:B,A53,'取引履歴'!A:A,"&gt;="&amp;DATE(YEAR(TODAY()),MONTH(TODAY()),1),'取引履歴'!A:A,"&lt;="&amp;EOMONTH(TODAY(),0)),0))</f>
        <v/>
      </c>
      <c r="P53" s="7" t="str">
        <f>IF(A53="","",IFERROR(SUMIF('取引履歴'!B:B,A53,'取引履歴'!D:D),0))</f>
        <v/>
      </c>
      <c r="Q53" s="7" t="str">
        <f t="shared" si="3"/>
        <v/>
      </c>
      <c r="R53" s="5"/>
      <c r="S53" s="6" t="str">
        <f t="shared" si="2"/>
        <v/>
      </c>
      <c r="T53" s="4"/>
      <c r="U53" s="2"/>
      <c r="V53" s="2"/>
      <c r="W53" s="2"/>
      <c r="X53" s="2"/>
      <c r="Y53" s="2"/>
      <c r="Z53" s="2"/>
    </row>
    <row r="54" ht="15.75" customHeight="1">
      <c r="A54" s="3"/>
      <c r="B54" s="3"/>
      <c r="C54" s="4"/>
      <c r="D54" s="3"/>
      <c r="E54" s="3"/>
      <c r="F54" s="3"/>
      <c r="G54" s="3"/>
      <c r="H54" s="3"/>
      <c r="I54" s="3"/>
      <c r="J54" s="5"/>
      <c r="K54" s="6"/>
      <c r="L54" s="6"/>
      <c r="M54" s="4"/>
      <c r="N54" s="7"/>
      <c r="O54" s="7" t="str">
        <f>IF(A54="","",IFERROR(SUMIFS('取引履歴'!D:D,'取引履歴'!B:B,A54,'取引履歴'!A:A,"&gt;="&amp;DATE(YEAR(TODAY()),MONTH(TODAY()),1),'取引履歴'!A:A,"&lt;="&amp;EOMONTH(TODAY(),0)),0))</f>
        <v/>
      </c>
      <c r="P54" s="7" t="str">
        <f>IF(A54="","",IFERROR(SUMIF('取引履歴'!B:B,A54,'取引履歴'!D:D),0))</f>
        <v/>
      </c>
      <c r="Q54" s="7" t="str">
        <f t="shared" si="3"/>
        <v/>
      </c>
      <c r="R54" s="5"/>
      <c r="S54" s="6" t="str">
        <f t="shared" si="2"/>
        <v/>
      </c>
      <c r="T54" s="4"/>
      <c r="U54" s="2"/>
      <c r="V54" s="2"/>
      <c r="W54" s="2"/>
      <c r="X54" s="2"/>
      <c r="Y54" s="2"/>
      <c r="Z54" s="2"/>
    </row>
    <row r="55" ht="15.75" customHeight="1">
      <c r="A55" s="3"/>
      <c r="B55" s="3"/>
      <c r="C55" s="4"/>
      <c r="D55" s="3"/>
      <c r="E55" s="3"/>
      <c r="F55" s="3"/>
      <c r="G55" s="3"/>
      <c r="H55" s="3"/>
      <c r="I55" s="3"/>
      <c r="J55" s="5"/>
      <c r="K55" s="6"/>
      <c r="L55" s="6"/>
      <c r="M55" s="4"/>
      <c r="N55" s="7"/>
      <c r="O55" s="7" t="str">
        <f>IF(A55="","",IFERROR(SUMIFS('取引履歴'!D:D,'取引履歴'!B:B,A55,'取引履歴'!A:A,"&gt;="&amp;DATE(YEAR(TODAY()),MONTH(TODAY()),1),'取引履歴'!A:A,"&lt;="&amp;EOMONTH(TODAY(),0)),0))</f>
        <v/>
      </c>
      <c r="P55" s="7" t="str">
        <f>IF(A55="","",IFERROR(SUMIF('取引履歴'!B:B,A55,'取引履歴'!D:D),0))</f>
        <v/>
      </c>
      <c r="Q55" s="7" t="str">
        <f t="shared" si="3"/>
        <v/>
      </c>
      <c r="R55" s="5"/>
      <c r="S55" s="6" t="str">
        <f t="shared" si="2"/>
        <v/>
      </c>
      <c r="T55" s="4"/>
      <c r="U55" s="2"/>
      <c r="V55" s="2"/>
      <c r="W55" s="2"/>
      <c r="X55" s="2"/>
      <c r="Y55" s="2"/>
      <c r="Z55" s="2"/>
    </row>
    <row r="56" ht="15.75" customHeight="1">
      <c r="A56" s="3"/>
      <c r="B56" s="3"/>
      <c r="C56" s="4"/>
      <c r="D56" s="3"/>
      <c r="E56" s="3"/>
      <c r="F56" s="3"/>
      <c r="G56" s="3"/>
      <c r="H56" s="3"/>
      <c r="I56" s="3"/>
      <c r="J56" s="5"/>
      <c r="K56" s="6"/>
      <c r="L56" s="6"/>
      <c r="M56" s="4"/>
      <c r="N56" s="7"/>
      <c r="O56" s="7" t="str">
        <f>IF(A56="","",IFERROR(SUMIFS('取引履歴'!D:D,'取引履歴'!B:B,A56,'取引履歴'!A:A,"&gt;="&amp;DATE(YEAR(TODAY()),MONTH(TODAY()),1),'取引履歴'!A:A,"&lt;="&amp;EOMONTH(TODAY(),0)),0))</f>
        <v/>
      </c>
      <c r="P56" s="7" t="str">
        <f>IF(A56="","",IFERROR(SUMIF('取引履歴'!B:B,A56,'取引履歴'!D:D),0))</f>
        <v/>
      </c>
      <c r="Q56" s="7" t="str">
        <f t="shared" si="3"/>
        <v/>
      </c>
      <c r="R56" s="5"/>
      <c r="S56" s="6" t="str">
        <f t="shared" si="2"/>
        <v/>
      </c>
      <c r="T56" s="4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autoFilter ref="$A$1:$T$56"/>
  <conditionalFormatting sqref="Q2:Q56">
    <cfRule type="cellIs" dxfId="0" priority="1" operator="lessThan">
      <formula>0</formula>
    </cfRule>
  </conditionalFormatting>
  <conditionalFormatting sqref="S2:S56">
    <cfRule type="cellIs" dxfId="0" priority="2" operator="greaterThanOrEqual">
      <formula>180</formula>
    </cfRule>
  </conditionalFormatting>
  <dataValidations>
    <dataValidation type="list" allowBlank="1" sqref="C2:C56">
      <formula1>"製造業,卸売業,サービス業,建設業,小売業,IT業,金融業,その他"</formula1>
    </dataValidation>
    <dataValidation type="list" allowBlank="1" sqref="T2:T56">
      <formula1>"取引中,休止,終了"</formula1>
    </dataValidation>
    <dataValidation type="list" allowBlank="1" sqref="M2:M56">
      <formula1>"振込,手形,口座振替,クレジット"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2" width="14.0"/>
    <col customWidth="1" min="3" max="3" width="26.0"/>
    <col customWidth="1" min="4" max="4" width="14.0"/>
    <col customWidth="1" min="5" max="5" width="12.0"/>
    <col customWidth="1" min="6" max="6" width="32.0"/>
  </cols>
  <sheetData>
    <row r="1" ht="27.75" customHeight="1">
      <c r="A1" s="8" t="s">
        <v>67</v>
      </c>
      <c r="B1" s="8" t="s">
        <v>0</v>
      </c>
      <c r="C1" s="8" t="s">
        <v>1</v>
      </c>
      <c r="D1" s="8" t="s">
        <v>68</v>
      </c>
      <c r="E1" s="8" t="s">
        <v>69</v>
      </c>
      <c r="F1" s="8" t="s">
        <v>70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5">
        <v>46157.0</v>
      </c>
      <c r="B2" s="3" t="s">
        <v>20</v>
      </c>
      <c r="C2" s="3" t="str">
        <f>IFERROR(VLOOKUP(B2,'取引先マスタ'!A:B,2,FALSE()),"")</f>
        <v>株式会社サンプル商事</v>
      </c>
      <c r="D2" s="7">
        <v>320000.0</v>
      </c>
      <c r="E2" s="4" t="s">
        <v>71</v>
      </c>
      <c r="F2" s="3" t="s">
        <v>72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5">
        <v>46152.0</v>
      </c>
      <c r="B3" s="3" t="s">
        <v>31</v>
      </c>
      <c r="C3" s="3" t="str">
        <f>IFERROR(VLOOKUP(B3,'取引先マスタ'!A:B,2,FALSE()),"")</f>
        <v>サンプル工業株式会社</v>
      </c>
      <c r="D3" s="7">
        <v>180000.0</v>
      </c>
      <c r="E3" s="4" t="s">
        <v>71</v>
      </c>
      <c r="F3" s="4" t="s">
        <v>73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5">
        <v>46150.0</v>
      </c>
      <c r="B4" s="3" t="s">
        <v>20</v>
      </c>
      <c r="C4" s="3" t="str">
        <f>IFERROR(VLOOKUP(B4,'取引先マスタ'!A:B,2,FALSE()),"")</f>
        <v>株式会社サンプル商事</v>
      </c>
      <c r="D4" s="7">
        <v>480000.0</v>
      </c>
      <c r="E4" s="4" t="s">
        <v>71</v>
      </c>
      <c r="F4" s="4" t="s">
        <v>74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5">
        <v>46147.0</v>
      </c>
      <c r="B5" s="3" t="s">
        <v>40</v>
      </c>
      <c r="C5" s="3" t="str">
        <f>IFERROR(VLOOKUP(B5,'取引先マスタ'!A:B,2,FALSE()),"")</f>
        <v>サンプルサービス株式会社</v>
      </c>
      <c r="D5" s="7">
        <v>150000.0</v>
      </c>
      <c r="E5" s="4" t="s">
        <v>71</v>
      </c>
      <c r="F5" s="4" t="s">
        <v>75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5">
        <v>46157.0</v>
      </c>
      <c r="B6" s="3" t="s">
        <v>60</v>
      </c>
      <c r="C6" s="3" t="str">
        <f>IFERROR(VLOOKUP(B6,'取引先マスタ'!A:B,2,FALSE()),"")</f>
        <v>株式会社サンプル物産</v>
      </c>
      <c r="D6" s="7">
        <v>220000.0</v>
      </c>
      <c r="E6" s="4" t="s">
        <v>71</v>
      </c>
      <c r="F6" s="4" t="s">
        <v>76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0" customHeight="1">
      <c r="A7" s="5">
        <v>46154.0</v>
      </c>
      <c r="B7" s="3" t="s">
        <v>60</v>
      </c>
      <c r="C7" s="3" t="str">
        <f>IFERROR(VLOOKUP(B7,'取引先マスタ'!A:B,2,FALSE()),"")</f>
        <v>株式会社サンプル物産</v>
      </c>
      <c r="D7" s="7">
        <v>100000.0</v>
      </c>
      <c r="E7" s="4" t="s">
        <v>71</v>
      </c>
      <c r="F7" s="4" t="s">
        <v>77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5">
        <v>46137.0</v>
      </c>
      <c r="B8" s="3" t="s">
        <v>20</v>
      </c>
      <c r="C8" s="3" t="str">
        <f>IFERROR(VLOOKUP(B8,'取引先マスタ'!A:B,2,FALSE()),"")</f>
        <v>株式会社サンプル商事</v>
      </c>
      <c r="D8" s="7">
        <v>400000.0</v>
      </c>
      <c r="E8" s="4" t="s">
        <v>71</v>
      </c>
      <c r="F8" s="3" t="s">
        <v>78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5">
        <v>46132.0</v>
      </c>
      <c r="B9" s="3" t="s">
        <v>31</v>
      </c>
      <c r="C9" s="3" t="str">
        <f>IFERROR(VLOOKUP(B9,'取引先マスタ'!A:B,2,FALSE()),"")</f>
        <v>サンプル工業株式会社</v>
      </c>
      <c r="D9" s="7">
        <v>270000.0</v>
      </c>
      <c r="E9" s="4" t="s">
        <v>71</v>
      </c>
      <c r="F9" s="4" t="s">
        <v>79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0" customHeight="1">
      <c r="A10" s="5">
        <v>46127.0</v>
      </c>
      <c r="B10" s="3" t="s">
        <v>40</v>
      </c>
      <c r="C10" s="3" t="str">
        <f>IFERROR(VLOOKUP(B10,'取引先マスタ'!A:B,2,FALSE()),"")</f>
        <v>サンプルサービス株式会社</v>
      </c>
      <c r="D10" s="7">
        <v>150000.0</v>
      </c>
      <c r="E10" s="4" t="s">
        <v>71</v>
      </c>
      <c r="F10" s="4" t="s">
        <v>75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0" customHeight="1">
      <c r="A11" s="5"/>
      <c r="B11" s="3"/>
      <c r="C11" s="3" t="str">
        <f>IF(B11="","",IFERROR(VLOOKUP(B11,'取引先マスタ'!A:B,2,FALSE()),""))</f>
        <v/>
      </c>
      <c r="D11" s="7"/>
      <c r="E11" s="4"/>
      <c r="F11" s="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0" customHeight="1">
      <c r="A12" s="5"/>
      <c r="B12" s="3"/>
      <c r="C12" s="3" t="str">
        <f>IF(B12="","",IFERROR(VLOOKUP(B12,'取引先マスタ'!A:B,2,FALSE()),""))</f>
        <v/>
      </c>
      <c r="D12" s="7"/>
      <c r="E12" s="4"/>
      <c r="F12" s="3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0" customHeight="1">
      <c r="A13" s="5"/>
      <c r="B13" s="3"/>
      <c r="C13" s="3" t="str">
        <f>IF(B13="","",IFERROR(VLOOKUP(B13,'取引先マスタ'!A:B,2,FALSE()),""))</f>
        <v/>
      </c>
      <c r="D13" s="7"/>
      <c r="E13" s="4"/>
      <c r="F13" s="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0" customHeight="1">
      <c r="A14" s="5"/>
      <c r="B14" s="3"/>
      <c r="C14" s="3" t="str">
        <f>IF(B14="","",IFERROR(VLOOKUP(B14,'取引先マスタ'!A:B,2,FALSE()),""))</f>
        <v/>
      </c>
      <c r="D14" s="7"/>
      <c r="E14" s="4"/>
      <c r="F14" s="3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0" customHeight="1">
      <c r="A15" s="5"/>
      <c r="B15" s="3"/>
      <c r="C15" s="3" t="str">
        <f>IF(B15="","",IFERROR(VLOOKUP(B15,'取引先マスタ'!A:B,2,FALSE()),""))</f>
        <v/>
      </c>
      <c r="D15" s="7"/>
      <c r="E15" s="4"/>
      <c r="F15" s="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0" customHeight="1">
      <c r="A16" s="5"/>
      <c r="B16" s="3"/>
      <c r="C16" s="3" t="str">
        <f>IF(B16="","",IFERROR(VLOOKUP(B16,'取引先マスタ'!A:B,2,FALSE()),""))</f>
        <v/>
      </c>
      <c r="D16" s="7"/>
      <c r="E16" s="4"/>
      <c r="F16" s="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0" customHeight="1">
      <c r="A17" s="5"/>
      <c r="B17" s="3"/>
      <c r="C17" s="3" t="str">
        <f>IF(B17="","",IFERROR(VLOOKUP(B17,'取引先マスタ'!A:B,2,FALSE()),""))</f>
        <v/>
      </c>
      <c r="D17" s="7"/>
      <c r="E17" s="4"/>
      <c r="F17" s="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0" customHeight="1">
      <c r="A18" s="5"/>
      <c r="B18" s="3"/>
      <c r="C18" s="3" t="str">
        <f>IF(B18="","",IFERROR(VLOOKUP(B18,'取引先マスタ'!A:B,2,FALSE()),""))</f>
        <v/>
      </c>
      <c r="D18" s="7"/>
      <c r="E18" s="4"/>
      <c r="F18" s="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0" customHeight="1">
      <c r="A19" s="5"/>
      <c r="B19" s="3"/>
      <c r="C19" s="3" t="str">
        <f>IF(B19="","",IFERROR(VLOOKUP(B19,'取引先マスタ'!A:B,2,FALSE()),""))</f>
        <v/>
      </c>
      <c r="D19" s="7"/>
      <c r="E19" s="4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0" customHeight="1">
      <c r="A20" s="5"/>
      <c r="B20" s="3"/>
      <c r="C20" s="3" t="str">
        <f>IF(B20="","",IFERROR(VLOOKUP(B20,'取引先マスタ'!A:B,2,FALSE()),""))</f>
        <v/>
      </c>
      <c r="D20" s="7"/>
      <c r="E20" s="4"/>
      <c r="F20" s="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5"/>
      <c r="B21" s="3"/>
      <c r="C21" s="3" t="str">
        <f>IF(B21="","",IFERROR(VLOOKUP(B21,'取引先マスタ'!A:B,2,FALSE()),""))</f>
        <v/>
      </c>
      <c r="D21" s="7"/>
      <c r="E21" s="4"/>
      <c r="F21" s="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5"/>
      <c r="B22" s="3"/>
      <c r="C22" s="3" t="str">
        <f>IF(B22="","",IFERROR(VLOOKUP(B22,'取引先マスタ'!A:B,2,FALSE()),""))</f>
        <v/>
      </c>
      <c r="D22" s="7"/>
      <c r="E22" s="4"/>
      <c r="F22" s="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5"/>
      <c r="B23" s="3"/>
      <c r="C23" s="3" t="str">
        <f>IF(B23="","",IFERROR(VLOOKUP(B23,'取引先マスタ'!A:B,2,FALSE()),""))</f>
        <v/>
      </c>
      <c r="D23" s="7"/>
      <c r="E23" s="4"/>
      <c r="F23" s="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5"/>
      <c r="B24" s="3"/>
      <c r="C24" s="3" t="str">
        <f>IF(B24="","",IFERROR(VLOOKUP(B24,'取引先マスタ'!A:B,2,FALSE()),""))</f>
        <v/>
      </c>
      <c r="D24" s="7"/>
      <c r="E24" s="4"/>
      <c r="F24" s="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5"/>
      <c r="B25" s="3"/>
      <c r="C25" s="3" t="str">
        <f>IF(B25="","",IFERROR(VLOOKUP(B25,'取引先マスタ'!A:B,2,FALSE()),""))</f>
        <v/>
      </c>
      <c r="D25" s="7"/>
      <c r="E25" s="4"/>
      <c r="F25" s="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5"/>
      <c r="B26" s="3"/>
      <c r="C26" s="3" t="str">
        <f>IF(B26="","",IFERROR(VLOOKUP(B26,'取引先マスタ'!A:B,2,FALSE()),""))</f>
        <v/>
      </c>
      <c r="D26" s="7"/>
      <c r="E26" s="4"/>
      <c r="F26" s="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5"/>
      <c r="B27" s="3"/>
      <c r="C27" s="3" t="str">
        <f>IF(B27="","",IFERROR(VLOOKUP(B27,'取引先マスタ'!A:B,2,FALSE()),""))</f>
        <v/>
      </c>
      <c r="D27" s="7"/>
      <c r="E27" s="4"/>
      <c r="F27" s="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5"/>
      <c r="B28" s="3"/>
      <c r="C28" s="3" t="str">
        <f>IF(B28="","",IFERROR(VLOOKUP(B28,'取引先マスタ'!A:B,2,FALSE()),""))</f>
        <v/>
      </c>
      <c r="D28" s="7"/>
      <c r="E28" s="4"/>
      <c r="F28" s="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5"/>
      <c r="B29" s="3"/>
      <c r="C29" s="3" t="str">
        <f>IF(B29="","",IFERROR(VLOOKUP(B29,'取引先マスタ'!A:B,2,FALSE()),""))</f>
        <v/>
      </c>
      <c r="D29" s="7"/>
      <c r="E29" s="4"/>
      <c r="F29" s="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5"/>
      <c r="B30" s="3"/>
      <c r="C30" s="3" t="str">
        <f>IF(B30="","",IFERROR(VLOOKUP(B30,'取引先マスタ'!A:B,2,FALSE()),""))</f>
        <v/>
      </c>
      <c r="D30" s="7"/>
      <c r="E30" s="4"/>
      <c r="F30" s="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5"/>
      <c r="B31" s="3"/>
      <c r="C31" s="3" t="str">
        <f>IF(B31="","",IFERROR(VLOOKUP(B31,'取引先マスタ'!A:B,2,FALSE()),""))</f>
        <v/>
      </c>
      <c r="D31" s="7"/>
      <c r="E31" s="4"/>
      <c r="F31" s="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5"/>
      <c r="B32" s="3"/>
      <c r="C32" s="3" t="str">
        <f>IF(B32="","",IFERROR(VLOOKUP(B32,'取引先マスタ'!A:B,2,FALSE()),""))</f>
        <v/>
      </c>
      <c r="D32" s="7"/>
      <c r="E32" s="4"/>
      <c r="F32" s="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5"/>
      <c r="B33" s="3"/>
      <c r="C33" s="3" t="str">
        <f>IF(B33="","",IFERROR(VLOOKUP(B33,'取引先マスタ'!A:B,2,FALSE()),""))</f>
        <v/>
      </c>
      <c r="D33" s="7"/>
      <c r="E33" s="4"/>
      <c r="F33" s="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5"/>
      <c r="B34" s="3"/>
      <c r="C34" s="3" t="str">
        <f>IF(B34="","",IFERROR(VLOOKUP(B34,'取引先マスタ'!A:B,2,FALSE()),""))</f>
        <v/>
      </c>
      <c r="D34" s="7"/>
      <c r="E34" s="4"/>
      <c r="F34" s="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5"/>
      <c r="B35" s="3"/>
      <c r="C35" s="3" t="str">
        <f>IF(B35="","",IFERROR(VLOOKUP(B35,'取引先マスタ'!A:B,2,FALSE()),""))</f>
        <v/>
      </c>
      <c r="D35" s="7"/>
      <c r="E35" s="4"/>
      <c r="F35" s="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5"/>
      <c r="B36" s="3"/>
      <c r="C36" s="3" t="str">
        <f>IF(B36="","",IFERROR(VLOOKUP(B36,'取引先マスタ'!A:B,2,FALSE()),""))</f>
        <v/>
      </c>
      <c r="D36" s="7"/>
      <c r="E36" s="4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5"/>
      <c r="B37" s="3"/>
      <c r="C37" s="3" t="str">
        <f>IF(B37="","",IFERROR(VLOOKUP(B37,'取引先マスタ'!A:B,2,FALSE()),""))</f>
        <v/>
      </c>
      <c r="D37" s="7"/>
      <c r="E37" s="4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5"/>
      <c r="B38" s="3"/>
      <c r="C38" s="3" t="str">
        <f>IF(B38="","",IFERROR(VLOOKUP(B38,'取引先マスタ'!A:B,2,FALSE()),""))</f>
        <v/>
      </c>
      <c r="D38" s="7"/>
      <c r="E38" s="4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5"/>
      <c r="B39" s="3"/>
      <c r="C39" s="3" t="str">
        <f>IF(B39="","",IFERROR(VLOOKUP(B39,'取引先マスタ'!A:B,2,FALSE()),""))</f>
        <v/>
      </c>
      <c r="D39" s="7"/>
      <c r="E39" s="4"/>
      <c r="F39" s="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5"/>
      <c r="B40" s="3"/>
      <c r="C40" s="3" t="str">
        <f>IF(B40="","",IFERROR(VLOOKUP(B40,'取引先マスタ'!A:B,2,FALSE()),""))</f>
        <v/>
      </c>
      <c r="D40" s="7"/>
      <c r="E40" s="4"/>
      <c r="F40" s="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5"/>
      <c r="B41" s="3"/>
      <c r="C41" s="3" t="str">
        <f>IF(B41="","",IFERROR(VLOOKUP(B41,'取引先マスタ'!A:B,2,FALSE()),""))</f>
        <v/>
      </c>
      <c r="D41" s="7"/>
      <c r="E41" s="4"/>
      <c r="F41" s="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5"/>
      <c r="B42" s="3"/>
      <c r="C42" s="3" t="str">
        <f>IF(B42="","",IFERROR(VLOOKUP(B42,'取引先マスタ'!A:B,2,FALSE()),""))</f>
        <v/>
      </c>
      <c r="D42" s="7"/>
      <c r="E42" s="4"/>
      <c r="F42" s="3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5"/>
      <c r="B43" s="3"/>
      <c r="C43" s="3" t="str">
        <f>IF(B43="","",IFERROR(VLOOKUP(B43,'取引先マスタ'!A:B,2,FALSE()),""))</f>
        <v/>
      </c>
      <c r="D43" s="7"/>
      <c r="E43" s="4"/>
      <c r="F43" s="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5"/>
      <c r="B44" s="3"/>
      <c r="C44" s="3" t="str">
        <f>IF(B44="","",IFERROR(VLOOKUP(B44,'取引先マスタ'!A:B,2,FALSE()),""))</f>
        <v/>
      </c>
      <c r="D44" s="7"/>
      <c r="E44" s="4"/>
      <c r="F44" s="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5"/>
      <c r="B45" s="3"/>
      <c r="C45" s="3" t="str">
        <f>IF(B45="","",IFERROR(VLOOKUP(B45,'取引先マスタ'!A:B,2,FALSE()),""))</f>
        <v/>
      </c>
      <c r="D45" s="7"/>
      <c r="E45" s="4"/>
      <c r="F45" s="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5"/>
      <c r="B46" s="3"/>
      <c r="C46" s="3" t="str">
        <f>IF(B46="","",IFERROR(VLOOKUP(B46,'取引先マスタ'!A:B,2,FALSE()),""))</f>
        <v/>
      </c>
      <c r="D46" s="7"/>
      <c r="E46" s="4"/>
      <c r="F46" s="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5"/>
      <c r="B47" s="3"/>
      <c r="C47" s="3" t="str">
        <f>IF(B47="","",IFERROR(VLOOKUP(B47,'取引先マスタ'!A:B,2,FALSE()),""))</f>
        <v/>
      </c>
      <c r="D47" s="7"/>
      <c r="E47" s="4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5"/>
      <c r="B48" s="3"/>
      <c r="C48" s="3" t="str">
        <f>IF(B48="","",IFERROR(VLOOKUP(B48,'取引先マスタ'!A:B,2,FALSE()),""))</f>
        <v/>
      </c>
      <c r="D48" s="7"/>
      <c r="E48" s="4"/>
      <c r="F48" s="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5"/>
      <c r="B49" s="3"/>
      <c r="C49" s="3" t="str">
        <f>IF(B49="","",IFERROR(VLOOKUP(B49,'取引先マスタ'!A:B,2,FALSE()),""))</f>
        <v/>
      </c>
      <c r="D49" s="7"/>
      <c r="E49" s="4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5"/>
      <c r="B50" s="3"/>
      <c r="C50" s="3" t="str">
        <f>IF(B50="","",IFERROR(VLOOKUP(B50,'取引先マスタ'!A:B,2,FALSE()),""))</f>
        <v/>
      </c>
      <c r="D50" s="7"/>
      <c r="E50" s="4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5"/>
      <c r="B51" s="3"/>
      <c r="C51" s="3" t="str">
        <f>IF(B51="","",IFERROR(VLOOKUP(B51,'取引先マスタ'!A:B,2,FALSE()),""))</f>
        <v/>
      </c>
      <c r="D51" s="7"/>
      <c r="E51" s="4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5"/>
      <c r="B52" s="3"/>
      <c r="C52" s="3" t="str">
        <f>IF(B52="","",IFERROR(VLOOKUP(B52,'取引先マスタ'!A:B,2,FALSE()),""))</f>
        <v/>
      </c>
      <c r="D52" s="7"/>
      <c r="E52" s="4"/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5"/>
      <c r="B53" s="3"/>
      <c r="C53" s="3" t="str">
        <f>IF(B53="","",IFERROR(VLOOKUP(B53,'取引先マスタ'!A:B,2,FALSE()),""))</f>
        <v/>
      </c>
      <c r="D53" s="7"/>
      <c r="E53" s="4"/>
      <c r="F53" s="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5"/>
      <c r="B54" s="3"/>
      <c r="C54" s="3" t="str">
        <f>IF(B54="","",IFERROR(VLOOKUP(B54,'取引先マスタ'!A:B,2,FALSE()),""))</f>
        <v/>
      </c>
      <c r="D54" s="7"/>
      <c r="E54" s="4"/>
      <c r="F54" s="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5"/>
      <c r="B55" s="3"/>
      <c r="C55" s="3" t="str">
        <f>IF(B55="","",IFERROR(VLOOKUP(B55,'取引先マスタ'!A:B,2,FALSE()),""))</f>
        <v/>
      </c>
      <c r="D55" s="7"/>
      <c r="E55" s="4"/>
      <c r="F55" s="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5"/>
      <c r="B56" s="3"/>
      <c r="C56" s="3" t="str">
        <f>IF(B56="","",IFERROR(VLOOKUP(B56,'取引先マスタ'!A:B,2,FALSE()),""))</f>
        <v/>
      </c>
      <c r="D56" s="7"/>
      <c r="E56" s="4"/>
      <c r="F56" s="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5"/>
      <c r="B57" s="3"/>
      <c r="C57" s="3" t="str">
        <f>IF(B57="","",IFERROR(VLOOKUP(B57,'取引先マスタ'!A:B,2,FALSE()),""))</f>
        <v/>
      </c>
      <c r="D57" s="7"/>
      <c r="E57" s="4"/>
      <c r="F57" s="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5"/>
      <c r="B58" s="3"/>
      <c r="C58" s="3" t="str">
        <f>IF(B58="","",IFERROR(VLOOKUP(B58,'取引先マスタ'!A:B,2,FALSE()),""))</f>
        <v/>
      </c>
      <c r="D58" s="7"/>
      <c r="E58" s="4"/>
      <c r="F58" s="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5"/>
      <c r="B59" s="3"/>
      <c r="C59" s="3" t="str">
        <f>IF(B59="","",IFERROR(VLOOKUP(B59,'取引先マスタ'!A:B,2,FALSE()),""))</f>
        <v/>
      </c>
      <c r="D59" s="7"/>
      <c r="E59" s="4"/>
      <c r="F59" s="3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5"/>
      <c r="B60" s="3"/>
      <c r="C60" s="3" t="str">
        <f>IF(B60="","",IFERROR(VLOOKUP(B60,'取引先マスタ'!A:B,2,FALSE()),""))</f>
        <v/>
      </c>
      <c r="D60" s="7"/>
      <c r="E60" s="4"/>
      <c r="F60" s="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5"/>
      <c r="B61" s="3"/>
      <c r="C61" s="3" t="str">
        <f>IF(B61="","",IFERROR(VLOOKUP(B61,'取引先マスタ'!A:B,2,FALSE()),""))</f>
        <v/>
      </c>
      <c r="D61" s="7"/>
      <c r="E61" s="4"/>
      <c r="F61" s="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5"/>
      <c r="B62" s="3"/>
      <c r="C62" s="3" t="str">
        <f>IF(B62="","",IFERROR(VLOOKUP(B62,'取引先マスタ'!A:B,2,FALSE()),""))</f>
        <v/>
      </c>
      <c r="D62" s="7"/>
      <c r="E62" s="4"/>
      <c r="F62" s="3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5"/>
      <c r="B63" s="3"/>
      <c r="C63" s="3" t="str">
        <f>IF(B63="","",IFERROR(VLOOKUP(B63,'取引先マスタ'!A:B,2,FALSE()),""))</f>
        <v/>
      </c>
      <c r="D63" s="7"/>
      <c r="E63" s="4"/>
      <c r="F63" s="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5"/>
      <c r="B64" s="3"/>
      <c r="C64" s="3" t="str">
        <f>IF(B64="","",IFERROR(VLOOKUP(B64,'取引先マスタ'!A:B,2,FALSE()),""))</f>
        <v/>
      </c>
      <c r="D64" s="7"/>
      <c r="E64" s="4"/>
      <c r="F64" s="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5"/>
      <c r="B65" s="3"/>
      <c r="C65" s="3" t="str">
        <f>IF(B65="","",IFERROR(VLOOKUP(B65,'取引先マスタ'!A:B,2,FALSE()),""))</f>
        <v/>
      </c>
      <c r="D65" s="7"/>
      <c r="E65" s="4"/>
      <c r="F65" s="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5"/>
      <c r="B66" s="3"/>
      <c r="C66" s="3" t="str">
        <f>IF(B66="","",IFERROR(VLOOKUP(B66,'取引先マスタ'!A:B,2,FALSE()),""))</f>
        <v/>
      </c>
      <c r="D66" s="7"/>
      <c r="E66" s="4"/>
      <c r="F66" s="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5"/>
      <c r="B67" s="3"/>
      <c r="C67" s="3" t="str">
        <f>IF(B67="","",IFERROR(VLOOKUP(B67,'取引先マスタ'!A:B,2,FALSE()),""))</f>
        <v/>
      </c>
      <c r="D67" s="7"/>
      <c r="E67" s="4"/>
      <c r="F67" s="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5"/>
      <c r="B68" s="3"/>
      <c r="C68" s="3" t="str">
        <f>IF(B68="","",IFERROR(VLOOKUP(B68,'取引先マスタ'!A:B,2,FALSE()),""))</f>
        <v/>
      </c>
      <c r="D68" s="7"/>
      <c r="E68" s="4"/>
      <c r="F68" s="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5"/>
      <c r="B69" s="3"/>
      <c r="C69" s="3" t="str">
        <f>IF(B69="","",IFERROR(VLOOKUP(B69,'取引先マスタ'!A:B,2,FALSE()),""))</f>
        <v/>
      </c>
      <c r="D69" s="7"/>
      <c r="E69" s="4"/>
      <c r="F69" s="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5"/>
      <c r="B70" s="3"/>
      <c r="C70" s="3" t="str">
        <f>IF(B70="","",IFERROR(VLOOKUP(B70,'取引先マスタ'!A:B,2,FALSE()),""))</f>
        <v/>
      </c>
      <c r="D70" s="7"/>
      <c r="E70" s="4"/>
      <c r="F70" s="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5"/>
      <c r="B71" s="3"/>
      <c r="C71" s="3" t="str">
        <f>IF(B71="","",IFERROR(VLOOKUP(B71,'取引先マスタ'!A:B,2,FALSE()),""))</f>
        <v/>
      </c>
      <c r="D71" s="7"/>
      <c r="E71" s="4"/>
      <c r="F71" s="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5"/>
      <c r="B72" s="3"/>
      <c r="C72" s="3" t="str">
        <f>IF(B72="","",IFERROR(VLOOKUP(B72,'取引先マスタ'!A:B,2,FALSE()),""))</f>
        <v/>
      </c>
      <c r="D72" s="7"/>
      <c r="E72" s="4"/>
      <c r="F72" s="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5"/>
      <c r="B73" s="3"/>
      <c r="C73" s="3" t="str">
        <f>IF(B73="","",IFERROR(VLOOKUP(B73,'取引先マスタ'!A:B,2,FALSE()),""))</f>
        <v/>
      </c>
      <c r="D73" s="7"/>
      <c r="E73" s="4"/>
      <c r="F73" s="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5"/>
      <c r="B74" s="3"/>
      <c r="C74" s="3" t="str">
        <f>IF(B74="","",IFERROR(VLOOKUP(B74,'取引先マスタ'!A:B,2,FALSE()),""))</f>
        <v/>
      </c>
      <c r="D74" s="7"/>
      <c r="E74" s="4"/>
      <c r="F74" s="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5"/>
      <c r="B75" s="3"/>
      <c r="C75" s="3" t="str">
        <f>IF(B75="","",IFERROR(VLOOKUP(B75,'取引先マスタ'!A:B,2,FALSE()),""))</f>
        <v/>
      </c>
      <c r="D75" s="7"/>
      <c r="E75" s="4"/>
      <c r="F75" s="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5"/>
      <c r="B76" s="3"/>
      <c r="C76" s="3" t="str">
        <f>IF(B76="","",IFERROR(VLOOKUP(B76,'取引先マスタ'!A:B,2,FALSE()),""))</f>
        <v/>
      </c>
      <c r="D76" s="7"/>
      <c r="E76" s="4"/>
      <c r="F76" s="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5"/>
      <c r="B77" s="3"/>
      <c r="C77" s="3" t="str">
        <f>IF(B77="","",IFERROR(VLOOKUP(B77,'取引先マスタ'!A:B,2,FALSE()),""))</f>
        <v/>
      </c>
      <c r="D77" s="7"/>
      <c r="E77" s="4"/>
      <c r="F77" s="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5"/>
      <c r="B78" s="3"/>
      <c r="C78" s="3" t="str">
        <f>IF(B78="","",IFERROR(VLOOKUP(B78,'取引先マスタ'!A:B,2,FALSE()),""))</f>
        <v/>
      </c>
      <c r="D78" s="7"/>
      <c r="E78" s="4"/>
      <c r="F78" s="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5"/>
      <c r="B79" s="3"/>
      <c r="C79" s="3" t="str">
        <f>IF(B79="","",IFERROR(VLOOKUP(B79,'取引先マスタ'!A:B,2,FALSE()),""))</f>
        <v/>
      </c>
      <c r="D79" s="7"/>
      <c r="E79" s="4"/>
      <c r="F79" s="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5"/>
      <c r="B80" s="3"/>
      <c r="C80" s="3" t="str">
        <f>IF(B80="","",IFERROR(VLOOKUP(B80,'取引先マスタ'!A:B,2,FALSE()),""))</f>
        <v/>
      </c>
      <c r="D80" s="7"/>
      <c r="E80" s="4"/>
      <c r="F80" s="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5"/>
      <c r="B81" s="3"/>
      <c r="C81" s="3" t="str">
        <f>IF(B81="","",IFERROR(VLOOKUP(B81,'取引先マスタ'!A:B,2,FALSE()),""))</f>
        <v/>
      </c>
      <c r="D81" s="7"/>
      <c r="E81" s="4"/>
      <c r="F81" s="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5"/>
      <c r="B82" s="3"/>
      <c r="C82" s="3" t="str">
        <f>IF(B82="","",IFERROR(VLOOKUP(B82,'取引先マスタ'!A:B,2,FALSE()),""))</f>
        <v/>
      </c>
      <c r="D82" s="7"/>
      <c r="E82" s="4"/>
      <c r="F82" s="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5"/>
      <c r="B83" s="3"/>
      <c r="C83" s="3" t="str">
        <f>IF(B83="","",IFERROR(VLOOKUP(B83,'取引先マスタ'!A:B,2,FALSE()),""))</f>
        <v/>
      </c>
      <c r="D83" s="7"/>
      <c r="E83" s="4"/>
      <c r="F83" s="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5"/>
      <c r="B84" s="3"/>
      <c r="C84" s="3" t="str">
        <f>IF(B84="","",IFERROR(VLOOKUP(B84,'取引先マスタ'!A:B,2,FALSE()),""))</f>
        <v/>
      </c>
      <c r="D84" s="7"/>
      <c r="E84" s="4"/>
      <c r="F84" s="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5"/>
      <c r="B85" s="3"/>
      <c r="C85" s="3" t="str">
        <f>IF(B85="","",IFERROR(VLOOKUP(B85,'取引先マスタ'!A:B,2,FALSE()),""))</f>
        <v/>
      </c>
      <c r="D85" s="7"/>
      <c r="E85" s="4"/>
      <c r="F85" s="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5"/>
      <c r="B86" s="3"/>
      <c r="C86" s="3" t="str">
        <f>IF(B86="","",IFERROR(VLOOKUP(B86,'取引先マスタ'!A:B,2,FALSE()),""))</f>
        <v/>
      </c>
      <c r="D86" s="7"/>
      <c r="E86" s="4"/>
      <c r="F86" s="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5"/>
      <c r="B87" s="3"/>
      <c r="C87" s="3" t="str">
        <f>IF(B87="","",IFERROR(VLOOKUP(B87,'取引先マスタ'!A:B,2,FALSE()),""))</f>
        <v/>
      </c>
      <c r="D87" s="7"/>
      <c r="E87" s="4"/>
      <c r="F87" s="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5"/>
      <c r="B88" s="3"/>
      <c r="C88" s="3" t="str">
        <f>IF(B88="","",IFERROR(VLOOKUP(B88,'取引先マスタ'!A:B,2,FALSE()),""))</f>
        <v/>
      </c>
      <c r="D88" s="7"/>
      <c r="E88" s="4"/>
      <c r="F88" s="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5"/>
      <c r="B89" s="3"/>
      <c r="C89" s="3" t="str">
        <f>IF(B89="","",IFERROR(VLOOKUP(B89,'取引先マスタ'!A:B,2,FALSE()),""))</f>
        <v/>
      </c>
      <c r="D89" s="7"/>
      <c r="E89" s="4"/>
      <c r="F89" s="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5"/>
      <c r="B90" s="3"/>
      <c r="C90" s="3" t="str">
        <f>IF(B90="","",IFERROR(VLOOKUP(B90,'取引先マスタ'!A:B,2,FALSE()),""))</f>
        <v/>
      </c>
      <c r="D90" s="7"/>
      <c r="E90" s="4"/>
      <c r="F90" s="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5"/>
      <c r="B91" s="3"/>
      <c r="C91" s="3" t="str">
        <f>IF(B91="","",IFERROR(VLOOKUP(B91,'取引先マスタ'!A:B,2,FALSE()),""))</f>
        <v/>
      </c>
      <c r="D91" s="7"/>
      <c r="E91" s="4"/>
      <c r="F91" s="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5"/>
      <c r="B92" s="3"/>
      <c r="C92" s="3" t="str">
        <f>IF(B92="","",IFERROR(VLOOKUP(B92,'取引先マスタ'!A:B,2,FALSE()),""))</f>
        <v/>
      </c>
      <c r="D92" s="7"/>
      <c r="E92" s="4"/>
      <c r="F92" s="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5"/>
      <c r="B93" s="3"/>
      <c r="C93" s="3" t="str">
        <f>IF(B93="","",IFERROR(VLOOKUP(B93,'取引先マスタ'!A:B,2,FALSE()),""))</f>
        <v/>
      </c>
      <c r="D93" s="7"/>
      <c r="E93" s="4"/>
      <c r="F93" s="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5"/>
      <c r="B94" s="3"/>
      <c r="C94" s="3" t="str">
        <f>IF(B94="","",IFERROR(VLOOKUP(B94,'取引先マスタ'!A:B,2,FALSE()),""))</f>
        <v/>
      </c>
      <c r="D94" s="7"/>
      <c r="E94" s="4"/>
      <c r="F94" s="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5"/>
      <c r="B95" s="3"/>
      <c r="C95" s="3" t="str">
        <f>IF(B95="","",IFERROR(VLOOKUP(B95,'取引先マスタ'!A:B,2,FALSE()),""))</f>
        <v/>
      </c>
      <c r="D95" s="7"/>
      <c r="E95" s="4"/>
      <c r="F95" s="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5"/>
      <c r="B96" s="3"/>
      <c r="C96" s="3" t="str">
        <f>IF(B96="","",IFERROR(VLOOKUP(B96,'取引先マスタ'!A:B,2,FALSE()),""))</f>
        <v/>
      </c>
      <c r="D96" s="7"/>
      <c r="E96" s="4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5"/>
      <c r="B97" s="3"/>
      <c r="C97" s="3" t="str">
        <f>IF(B97="","",IFERROR(VLOOKUP(B97,'取引先マスタ'!A:B,2,FALSE()),""))</f>
        <v/>
      </c>
      <c r="D97" s="7"/>
      <c r="E97" s="4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5"/>
      <c r="B98" s="3"/>
      <c r="C98" s="3" t="str">
        <f>IF(B98="","",IFERROR(VLOOKUP(B98,'取引先マスタ'!A:B,2,FALSE()),""))</f>
        <v/>
      </c>
      <c r="D98" s="7"/>
      <c r="E98" s="4"/>
      <c r="F98" s="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5"/>
      <c r="B99" s="3"/>
      <c r="C99" s="3" t="str">
        <f>IF(B99="","",IFERROR(VLOOKUP(B99,'取引先マスタ'!A:B,2,FALSE()),""))</f>
        <v/>
      </c>
      <c r="D99" s="7"/>
      <c r="E99" s="4"/>
      <c r="F99" s="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5"/>
      <c r="B100" s="3"/>
      <c r="C100" s="3" t="str">
        <f>IF(B100="","",IFERROR(VLOOKUP(B100,'取引先マスタ'!A:B,2,FALSE()),""))</f>
        <v/>
      </c>
      <c r="D100" s="7"/>
      <c r="E100" s="4"/>
      <c r="F100" s="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5"/>
      <c r="B101" s="3"/>
      <c r="C101" s="3" t="str">
        <f>IF(B101="","",IFERROR(VLOOKUP(B101,'取引先マスタ'!A:B,2,FALSE()),""))</f>
        <v/>
      </c>
      <c r="D101" s="7"/>
      <c r="E101" s="4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5"/>
      <c r="B102" s="3"/>
      <c r="C102" s="3" t="str">
        <f>IF(B102="","",IFERROR(VLOOKUP(B102,'取引先マスタ'!A:B,2,FALSE()),""))</f>
        <v/>
      </c>
      <c r="D102" s="7"/>
      <c r="E102" s="4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5"/>
      <c r="B103" s="3"/>
      <c r="C103" s="3" t="str">
        <f>IF(B103="","",IFERROR(VLOOKUP(B103,'取引先マスタ'!A:B,2,FALSE()),""))</f>
        <v/>
      </c>
      <c r="D103" s="7"/>
      <c r="E103" s="4"/>
      <c r="F103" s="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5"/>
      <c r="B104" s="3"/>
      <c r="C104" s="3" t="str">
        <f>IF(B104="","",IFERROR(VLOOKUP(B104,'取引先マスタ'!A:B,2,FALSE()),""))</f>
        <v/>
      </c>
      <c r="D104" s="7"/>
      <c r="E104" s="4"/>
      <c r="F104" s="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5"/>
      <c r="B105" s="3"/>
      <c r="C105" s="3" t="str">
        <f>IF(B105="","",IFERROR(VLOOKUP(B105,'取引先マスタ'!A:B,2,FALSE()),""))</f>
        <v/>
      </c>
      <c r="D105" s="7"/>
      <c r="E105" s="4"/>
      <c r="F105" s="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5"/>
      <c r="B106" s="3"/>
      <c r="C106" s="3" t="str">
        <f>IF(B106="","",IFERROR(VLOOKUP(B106,'取引先マスタ'!A:B,2,FALSE()),""))</f>
        <v/>
      </c>
      <c r="D106" s="7"/>
      <c r="E106" s="4"/>
      <c r="F106" s="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5"/>
      <c r="B107" s="3"/>
      <c r="C107" s="3" t="str">
        <f>IF(B107="","",IFERROR(VLOOKUP(B107,'取引先マスタ'!A:B,2,FALSE()),""))</f>
        <v/>
      </c>
      <c r="D107" s="7"/>
      <c r="E107" s="4"/>
      <c r="F107" s="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5"/>
      <c r="B108" s="3"/>
      <c r="C108" s="3" t="str">
        <f>IF(B108="","",IFERROR(VLOOKUP(B108,'取引先マスタ'!A:B,2,FALSE()),""))</f>
        <v/>
      </c>
      <c r="D108" s="7"/>
      <c r="E108" s="4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5"/>
      <c r="B109" s="3"/>
      <c r="C109" s="3" t="str">
        <f>IF(B109="","",IFERROR(VLOOKUP(B109,'取引先マスタ'!A:B,2,FALSE()),""))</f>
        <v/>
      </c>
      <c r="D109" s="7"/>
      <c r="E109" s="4"/>
      <c r="F109" s="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5"/>
      <c r="B110" s="3"/>
      <c r="C110" s="3" t="str">
        <f>IF(B110="","",IFERROR(VLOOKUP(B110,'取引先マスタ'!A:B,2,FALSE()),""))</f>
        <v/>
      </c>
      <c r="D110" s="7"/>
      <c r="E110" s="4"/>
      <c r="F110" s="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autoFilter ref="$A$1:$F$110"/>
  <dataValidations>
    <dataValidation type="list" allowBlank="1" sqref="E2:E110">
      <formula1>"売上,仕入,返品,その他"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14.0"/>
    <col customWidth="1" min="2" max="2" width="26.0"/>
    <col customWidth="1" min="3" max="7" width="14.0"/>
  </cols>
  <sheetData>
    <row r="1" ht="24.0" customHeight="1">
      <c r="A1" s="9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10" t="s">
        <v>81</v>
      </c>
      <c r="B2" s="11" t="str">
        <f>TEXT(TODAY(),"yyyy年m月")</f>
        <v>2026年6月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7.75" customHeight="1">
      <c r="A4" s="8" t="s">
        <v>0</v>
      </c>
      <c r="B4" s="8" t="s">
        <v>1</v>
      </c>
      <c r="C4" s="8" t="s">
        <v>14</v>
      </c>
      <c r="D4" s="8" t="s">
        <v>15</v>
      </c>
      <c r="E4" s="8" t="s">
        <v>82</v>
      </c>
      <c r="F4" s="8" t="s">
        <v>16</v>
      </c>
      <c r="G4" s="8" t="s">
        <v>83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3" t="str">
        <f>IF('取引先マスタ'!A2="","",'取引先マスタ'!A2)</f>
        <v>T001</v>
      </c>
      <c r="B5" s="3" t="str">
        <f>IF('取引先マスタ'!A2="","",'取引先マスタ'!B2)</f>
        <v>株式会社サンプル商事</v>
      </c>
      <c r="C5" s="7">
        <f>IF('取引先マスタ'!A2="","",'取引先マスタ'!O2)</f>
        <v>0</v>
      </c>
      <c r="D5" s="7">
        <f>IF('取引先マスタ'!A2="","",'取引先マスタ'!P2)</f>
        <v>1200000</v>
      </c>
      <c r="E5" s="7">
        <f>IF('取引先マスタ'!A2="","",'取引先マスタ'!N2)</f>
        <v>5000000</v>
      </c>
      <c r="F5" s="7">
        <f>IF('取引先マスタ'!A2="","",'取引先マスタ'!Q2)</f>
        <v>3800000</v>
      </c>
      <c r="G5" s="6" t="str">
        <f>IF('取引先マスタ'!A2="","",IF('取引先マスタ'!O2&gt;0,"稼働中","休止中"))</f>
        <v>休止中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3" t="str">
        <f>IF('取引先マスタ'!A3="","",'取引先マスタ'!A3)</f>
        <v>T002</v>
      </c>
      <c r="B6" s="3" t="str">
        <f>IF('取引先マスタ'!A3="","",'取引先マスタ'!B3)</f>
        <v>サンプル工業株式会社</v>
      </c>
      <c r="C6" s="7">
        <f>IF('取引先マスタ'!A3="","",'取引先マスタ'!O3)</f>
        <v>0</v>
      </c>
      <c r="D6" s="7">
        <f>IF('取引先マスタ'!A3="","",'取引先マスタ'!P3)</f>
        <v>450000</v>
      </c>
      <c r="E6" s="7">
        <f>IF('取引先マスタ'!A3="","",'取引先マスタ'!N3)</f>
        <v>3000000</v>
      </c>
      <c r="F6" s="7">
        <f>IF('取引先マスタ'!A3="","",'取引先マスタ'!Q3)</f>
        <v>2550000</v>
      </c>
      <c r="G6" s="6" t="str">
        <f>IF('取引先マスタ'!A3="","",IF('取引先マスタ'!O3&gt;0,"稼働中","休止中"))</f>
        <v>休止中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0" customHeight="1">
      <c r="A7" s="3" t="str">
        <f>IF('取引先マスタ'!A4="","",'取引先マスタ'!A4)</f>
        <v>T003</v>
      </c>
      <c r="B7" s="3" t="str">
        <f>IF('取引先マスタ'!A4="","",'取引先マスタ'!B4)</f>
        <v>サンプルサービス株式会社</v>
      </c>
      <c r="C7" s="7">
        <f>IF('取引先マスタ'!A4="","",'取引先マスタ'!O4)</f>
        <v>0</v>
      </c>
      <c r="D7" s="7">
        <f>IF('取引先マスタ'!A4="","",'取引先マスタ'!P4)</f>
        <v>300000</v>
      </c>
      <c r="E7" s="7">
        <f>IF('取引先マスタ'!A4="","",'取引先マスタ'!N4)</f>
        <v>2000000</v>
      </c>
      <c r="F7" s="7">
        <f>IF('取引先マスタ'!A4="","",'取引先マスタ'!Q4)</f>
        <v>1700000</v>
      </c>
      <c r="G7" s="6" t="str">
        <f>IF('取引先マスタ'!A4="","",IF('取引先マスタ'!O4&gt;0,"稼働中","休止中"))</f>
        <v>休止中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0" customHeight="1">
      <c r="A8" s="3" t="str">
        <f>IF('取引先マスタ'!A5="","",'取引先マスタ'!A5)</f>
        <v>T004</v>
      </c>
      <c r="B8" s="3" t="str">
        <f>IF('取引先マスタ'!A5="","",'取引先マスタ'!B5)</f>
        <v>サンプル建設株式会社</v>
      </c>
      <c r="C8" s="7">
        <f>IF('取引先マスタ'!A5="","",'取引先マスタ'!O5)</f>
        <v>0</v>
      </c>
      <c r="D8" s="7">
        <f>IF('取引先マスタ'!A5="","",'取引先マスタ'!P5)</f>
        <v>0</v>
      </c>
      <c r="E8" s="7">
        <f>IF('取引先マスタ'!A5="","",'取引先マスタ'!N5)</f>
        <v>8000000</v>
      </c>
      <c r="F8" s="7">
        <f>IF('取引先マスタ'!A5="","",'取引先マスタ'!Q5)</f>
        <v>8000000</v>
      </c>
      <c r="G8" s="6" t="str">
        <f>IF('取引先マスタ'!A5="","",IF('取引先マスタ'!O5&gt;0,"稼働中","休止中"))</f>
        <v>休止中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0" customHeight="1">
      <c r="A9" s="3" t="str">
        <f>IF('取引先マスタ'!A6="","",'取引先マスタ'!A6)</f>
        <v>T005</v>
      </c>
      <c r="B9" s="3" t="str">
        <f>IF('取引先マスタ'!A6="","",'取引先マスタ'!B6)</f>
        <v>株式会社サンプル物産</v>
      </c>
      <c r="C9" s="7">
        <f>IF('取引先マスタ'!A6="","",'取引先マスタ'!O6)</f>
        <v>0</v>
      </c>
      <c r="D9" s="7">
        <f>IF('取引先マスタ'!A6="","",'取引先マスタ'!P6)</f>
        <v>320000</v>
      </c>
      <c r="E9" s="7">
        <f>IF('取引先マスタ'!A6="","",'取引先マスタ'!N6)</f>
        <v>1500000</v>
      </c>
      <c r="F9" s="7">
        <f>IF('取引先マスタ'!A6="","",'取引先マスタ'!Q6)</f>
        <v>1180000</v>
      </c>
      <c r="G9" s="6" t="str">
        <f>IF('取引先マスタ'!A6="","",IF('取引先マスタ'!O6&gt;0,"稼働中","休止中"))</f>
        <v>休止中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0" customHeight="1">
      <c r="A10" s="3" t="str">
        <f>IF('取引先マスタ'!A7="","",'取引先マスタ'!A7)</f>
        <v/>
      </c>
      <c r="B10" s="3" t="str">
        <f>IF('取引先マスタ'!A7="","",'取引先マスタ'!B7)</f>
        <v/>
      </c>
      <c r="C10" s="7" t="str">
        <f>IF('取引先マスタ'!A7="","",'取引先マスタ'!O7)</f>
        <v/>
      </c>
      <c r="D10" s="7" t="str">
        <f>IF('取引先マスタ'!A7="","",'取引先マスタ'!P7)</f>
        <v/>
      </c>
      <c r="E10" s="7" t="str">
        <f>IF('取引先マスタ'!A7="","",'取引先マスタ'!N7)</f>
        <v/>
      </c>
      <c r="F10" s="7" t="str">
        <f>IF('取引先マスタ'!A7="","",'取引先マスタ'!Q7)</f>
        <v/>
      </c>
      <c r="G10" s="6" t="str">
        <f>IF('取引先マスタ'!A7="","",IF('取引先マスタ'!O7&gt;0,"稼働中","休止中"))</f>
        <v/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0" customHeight="1">
      <c r="A11" s="3" t="str">
        <f>IF('取引先マスタ'!A8="","",'取引先マスタ'!A8)</f>
        <v/>
      </c>
      <c r="B11" s="3" t="str">
        <f>IF('取引先マスタ'!A8="","",'取引先マスタ'!B8)</f>
        <v/>
      </c>
      <c r="C11" s="7" t="str">
        <f>IF('取引先マスタ'!A8="","",'取引先マスタ'!O8)</f>
        <v/>
      </c>
      <c r="D11" s="7" t="str">
        <f>IF('取引先マスタ'!A8="","",'取引先マスタ'!P8)</f>
        <v/>
      </c>
      <c r="E11" s="7" t="str">
        <f>IF('取引先マスタ'!A8="","",'取引先マスタ'!N8)</f>
        <v/>
      </c>
      <c r="F11" s="7" t="str">
        <f>IF('取引先マスタ'!A8="","",'取引先マスタ'!Q8)</f>
        <v/>
      </c>
      <c r="G11" s="6" t="str">
        <f>IF('取引先マスタ'!A8="","",IF('取引先マスタ'!O8&gt;0,"稼働中","休止中"))</f>
        <v/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0" customHeight="1">
      <c r="A12" s="3" t="str">
        <f>IF('取引先マスタ'!A9="","",'取引先マスタ'!A9)</f>
        <v/>
      </c>
      <c r="B12" s="3" t="str">
        <f>IF('取引先マスタ'!A9="","",'取引先マスタ'!B9)</f>
        <v/>
      </c>
      <c r="C12" s="7" t="str">
        <f>IF('取引先マスタ'!A9="","",'取引先マスタ'!O9)</f>
        <v/>
      </c>
      <c r="D12" s="7" t="str">
        <f>IF('取引先マスタ'!A9="","",'取引先マスタ'!P9)</f>
        <v/>
      </c>
      <c r="E12" s="7" t="str">
        <f>IF('取引先マスタ'!A9="","",'取引先マスタ'!N9)</f>
        <v/>
      </c>
      <c r="F12" s="7" t="str">
        <f>IF('取引先マスタ'!A9="","",'取引先マスタ'!Q9)</f>
        <v/>
      </c>
      <c r="G12" s="6" t="str">
        <f>IF('取引先マスタ'!A9="","",IF('取引先マスタ'!O9&gt;0,"稼働中","休止中"))</f>
        <v/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0" customHeight="1">
      <c r="A13" s="3" t="str">
        <f>IF('取引先マスタ'!A10="","",'取引先マスタ'!A10)</f>
        <v/>
      </c>
      <c r="B13" s="3" t="str">
        <f>IF('取引先マスタ'!A10="","",'取引先マスタ'!B10)</f>
        <v/>
      </c>
      <c r="C13" s="7" t="str">
        <f>IF('取引先マスタ'!A10="","",'取引先マスタ'!O10)</f>
        <v/>
      </c>
      <c r="D13" s="7" t="str">
        <f>IF('取引先マスタ'!A10="","",'取引先マスタ'!P10)</f>
        <v/>
      </c>
      <c r="E13" s="7" t="str">
        <f>IF('取引先マスタ'!A10="","",'取引先マスタ'!N10)</f>
        <v/>
      </c>
      <c r="F13" s="7" t="str">
        <f>IF('取引先マスタ'!A10="","",'取引先マスタ'!Q10)</f>
        <v/>
      </c>
      <c r="G13" s="6" t="str">
        <f>IF('取引先マスタ'!A10="","",IF('取引先マスタ'!O10&gt;0,"稼働中","休止中"))</f>
        <v/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0" customHeight="1">
      <c r="A14" s="3" t="str">
        <f>IF('取引先マスタ'!A11="","",'取引先マスタ'!A11)</f>
        <v/>
      </c>
      <c r="B14" s="3" t="str">
        <f>IF('取引先マスタ'!A11="","",'取引先マスタ'!B11)</f>
        <v/>
      </c>
      <c r="C14" s="7" t="str">
        <f>IF('取引先マスタ'!A11="","",'取引先マスタ'!O11)</f>
        <v/>
      </c>
      <c r="D14" s="7" t="str">
        <f>IF('取引先マスタ'!A11="","",'取引先マスタ'!P11)</f>
        <v/>
      </c>
      <c r="E14" s="7" t="str">
        <f>IF('取引先マスタ'!A11="","",'取引先マスタ'!N11)</f>
        <v/>
      </c>
      <c r="F14" s="7" t="str">
        <f>IF('取引先マスタ'!A11="","",'取引先マスタ'!Q11)</f>
        <v/>
      </c>
      <c r="G14" s="6" t="str">
        <f>IF('取引先マスタ'!A11="","",IF('取引先マスタ'!O11&gt;0,"稼働中","休止中"))</f>
        <v/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0" customHeight="1">
      <c r="A15" s="3" t="str">
        <f>IF('取引先マスタ'!A12="","",'取引先マスタ'!A12)</f>
        <v/>
      </c>
      <c r="B15" s="3" t="str">
        <f>IF('取引先マスタ'!A12="","",'取引先マスタ'!B12)</f>
        <v/>
      </c>
      <c r="C15" s="7" t="str">
        <f>IF('取引先マスタ'!A12="","",'取引先マスタ'!O12)</f>
        <v/>
      </c>
      <c r="D15" s="7" t="str">
        <f>IF('取引先マスタ'!A12="","",'取引先マスタ'!P12)</f>
        <v/>
      </c>
      <c r="E15" s="7" t="str">
        <f>IF('取引先マスタ'!A12="","",'取引先マスタ'!N12)</f>
        <v/>
      </c>
      <c r="F15" s="7" t="str">
        <f>IF('取引先マスタ'!A12="","",'取引先マスタ'!Q12)</f>
        <v/>
      </c>
      <c r="G15" s="6" t="str">
        <f>IF('取引先マスタ'!A12="","",IF('取引先マスタ'!O12&gt;0,"稼働中","休止中"))</f>
        <v/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0" customHeight="1">
      <c r="A16" s="3" t="str">
        <f>IF('取引先マスタ'!A13="","",'取引先マスタ'!A13)</f>
        <v/>
      </c>
      <c r="B16" s="3" t="str">
        <f>IF('取引先マスタ'!A13="","",'取引先マスタ'!B13)</f>
        <v/>
      </c>
      <c r="C16" s="7" t="str">
        <f>IF('取引先マスタ'!A13="","",'取引先マスタ'!O13)</f>
        <v/>
      </c>
      <c r="D16" s="7" t="str">
        <f>IF('取引先マスタ'!A13="","",'取引先マスタ'!P13)</f>
        <v/>
      </c>
      <c r="E16" s="7" t="str">
        <f>IF('取引先マスタ'!A13="","",'取引先マスタ'!N13)</f>
        <v/>
      </c>
      <c r="F16" s="7" t="str">
        <f>IF('取引先マスタ'!A13="","",'取引先マスタ'!Q13)</f>
        <v/>
      </c>
      <c r="G16" s="6" t="str">
        <f>IF('取引先マスタ'!A13="","",IF('取引先マスタ'!O13&gt;0,"稼働中","休止中"))</f>
        <v/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0" customHeight="1">
      <c r="A17" s="3" t="str">
        <f>IF('取引先マスタ'!A14="","",'取引先マスタ'!A14)</f>
        <v/>
      </c>
      <c r="B17" s="3" t="str">
        <f>IF('取引先マスタ'!A14="","",'取引先マスタ'!B14)</f>
        <v/>
      </c>
      <c r="C17" s="7" t="str">
        <f>IF('取引先マスタ'!A14="","",'取引先マスタ'!O14)</f>
        <v/>
      </c>
      <c r="D17" s="7" t="str">
        <f>IF('取引先マスタ'!A14="","",'取引先マスタ'!P14)</f>
        <v/>
      </c>
      <c r="E17" s="7" t="str">
        <f>IF('取引先マスタ'!A14="","",'取引先マスタ'!N14)</f>
        <v/>
      </c>
      <c r="F17" s="7" t="str">
        <f>IF('取引先マスタ'!A14="","",'取引先マスタ'!Q14)</f>
        <v/>
      </c>
      <c r="G17" s="6" t="str">
        <f>IF('取引先マスタ'!A14="","",IF('取引先マスタ'!O14&gt;0,"稼働中","休止中"))</f>
        <v/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0" customHeight="1">
      <c r="A18" s="3" t="str">
        <f>IF('取引先マスタ'!A15="","",'取引先マスタ'!A15)</f>
        <v/>
      </c>
      <c r="B18" s="3" t="str">
        <f>IF('取引先マスタ'!A15="","",'取引先マスタ'!B15)</f>
        <v/>
      </c>
      <c r="C18" s="7" t="str">
        <f>IF('取引先マスタ'!A15="","",'取引先マスタ'!O15)</f>
        <v/>
      </c>
      <c r="D18" s="7" t="str">
        <f>IF('取引先マスタ'!A15="","",'取引先マスタ'!P15)</f>
        <v/>
      </c>
      <c r="E18" s="7" t="str">
        <f>IF('取引先マスタ'!A15="","",'取引先マスタ'!N15)</f>
        <v/>
      </c>
      <c r="F18" s="7" t="str">
        <f>IF('取引先マスタ'!A15="","",'取引先マスタ'!Q15)</f>
        <v/>
      </c>
      <c r="G18" s="6" t="str">
        <f>IF('取引先マスタ'!A15="","",IF('取引先マスタ'!O15&gt;0,"稼働中","休止中"))</f>
        <v/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0" customHeight="1">
      <c r="A19" s="3" t="str">
        <f>IF('取引先マスタ'!A16="","",'取引先マスタ'!A16)</f>
        <v/>
      </c>
      <c r="B19" s="3" t="str">
        <f>IF('取引先マスタ'!A16="","",'取引先マスタ'!B16)</f>
        <v/>
      </c>
      <c r="C19" s="7" t="str">
        <f>IF('取引先マスタ'!A16="","",'取引先マスタ'!O16)</f>
        <v/>
      </c>
      <c r="D19" s="7" t="str">
        <f>IF('取引先マスタ'!A16="","",'取引先マスタ'!P16)</f>
        <v/>
      </c>
      <c r="E19" s="7" t="str">
        <f>IF('取引先マスタ'!A16="","",'取引先マスタ'!N16)</f>
        <v/>
      </c>
      <c r="F19" s="7" t="str">
        <f>IF('取引先マスタ'!A16="","",'取引先マスタ'!Q16)</f>
        <v/>
      </c>
      <c r="G19" s="6" t="str">
        <f>IF('取引先マスタ'!A16="","",IF('取引先マスタ'!O16&gt;0,"稼働中","休止中"))</f>
        <v/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0" customHeight="1">
      <c r="A20" s="3" t="str">
        <f>IF('取引先マスタ'!A17="","",'取引先マスタ'!A17)</f>
        <v/>
      </c>
      <c r="B20" s="3" t="str">
        <f>IF('取引先マスタ'!A17="","",'取引先マスタ'!B17)</f>
        <v/>
      </c>
      <c r="C20" s="7" t="str">
        <f>IF('取引先マスタ'!A17="","",'取引先マスタ'!O17)</f>
        <v/>
      </c>
      <c r="D20" s="7" t="str">
        <f>IF('取引先マスタ'!A17="","",'取引先マスタ'!P17)</f>
        <v/>
      </c>
      <c r="E20" s="7" t="str">
        <f>IF('取引先マスタ'!A17="","",'取引先マスタ'!N17)</f>
        <v/>
      </c>
      <c r="F20" s="7" t="str">
        <f>IF('取引先マスタ'!A17="","",'取引先マスタ'!Q17)</f>
        <v/>
      </c>
      <c r="G20" s="6" t="str">
        <f>IF('取引先マスタ'!A17="","",IF('取引先マスタ'!O17&gt;0,"稼働中","休止中"))</f>
        <v/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3" t="str">
        <f>IF('取引先マスタ'!A18="","",'取引先マスタ'!A18)</f>
        <v/>
      </c>
      <c r="B21" s="3" t="str">
        <f>IF('取引先マスタ'!A18="","",'取引先マスタ'!B18)</f>
        <v/>
      </c>
      <c r="C21" s="7" t="str">
        <f>IF('取引先マスタ'!A18="","",'取引先マスタ'!O18)</f>
        <v/>
      </c>
      <c r="D21" s="7" t="str">
        <f>IF('取引先マスタ'!A18="","",'取引先マスタ'!P18)</f>
        <v/>
      </c>
      <c r="E21" s="7" t="str">
        <f>IF('取引先マスタ'!A18="","",'取引先マスタ'!N18)</f>
        <v/>
      </c>
      <c r="F21" s="7" t="str">
        <f>IF('取引先マスタ'!A18="","",'取引先マスタ'!Q18)</f>
        <v/>
      </c>
      <c r="G21" s="6" t="str">
        <f>IF('取引先マスタ'!A18="","",IF('取引先マスタ'!O18&gt;0,"稼働中","休止中"))</f>
        <v/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3" t="str">
        <f>IF('取引先マスタ'!A19="","",'取引先マスタ'!A19)</f>
        <v/>
      </c>
      <c r="B22" s="3" t="str">
        <f>IF('取引先マスタ'!A19="","",'取引先マスタ'!B19)</f>
        <v/>
      </c>
      <c r="C22" s="7" t="str">
        <f>IF('取引先マスタ'!A19="","",'取引先マスタ'!O19)</f>
        <v/>
      </c>
      <c r="D22" s="7" t="str">
        <f>IF('取引先マスタ'!A19="","",'取引先マスタ'!P19)</f>
        <v/>
      </c>
      <c r="E22" s="7" t="str">
        <f>IF('取引先マスタ'!A19="","",'取引先マスタ'!N19)</f>
        <v/>
      </c>
      <c r="F22" s="7" t="str">
        <f>IF('取引先マスタ'!A19="","",'取引先マスタ'!Q19)</f>
        <v/>
      </c>
      <c r="G22" s="6" t="str">
        <f>IF('取引先マスタ'!A19="","",IF('取引先マスタ'!O19&gt;0,"稼働中","休止中"))</f>
        <v/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3" t="str">
        <f>IF('取引先マスタ'!A20="","",'取引先マスタ'!A20)</f>
        <v/>
      </c>
      <c r="B23" s="3" t="str">
        <f>IF('取引先マスタ'!A20="","",'取引先マスタ'!B20)</f>
        <v/>
      </c>
      <c r="C23" s="7" t="str">
        <f>IF('取引先マスタ'!A20="","",'取引先マスタ'!O20)</f>
        <v/>
      </c>
      <c r="D23" s="7" t="str">
        <f>IF('取引先マスタ'!A20="","",'取引先マスタ'!P20)</f>
        <v/>
      </c>
      <c r="E23" s="7" t="str">
        <f>IF('取引先マスタ'!A20="","",'取引先マスタ'!N20)</f>
        <v/>
      </c>
      <c r="F23" s="7" t="str">
        <f>IF('取引先マスタ'!A20="","",'取引先マスタ'!Q20)</f>
        <v/>
      </c>
      <c r="G23" s="6" t="str">
        <f>IF('取引先マスタ'!A20="","",IF('取引先マスタ'!O20&gt;0,"稼働中","休止中"))</f>
        <v/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3" t="str">
        <f>IF('取引先マスタ'!A21="","",'取引先マスタ'!A21)</f>
        <v/>
      </c>
      <c r="B24" s="3" t="str">
        <f>IF('取引先マスタ'!A21="","",'取引先マスタ'!B21)</f>
        <v/>
      </c>
      <c r="C24" s="7" t="str">
        <f>IF('取引先マスタ'!A21="","",'取引先マスタ'!O21)</f>
        <v/>
      </c>
      <c r="D24" s="7" t="str">
        <f>IF('取引先マスタ'!A21="","",'取引先マスタ'!P21)</f>
        <v/>
      </c>
      <c r="E24" s="7" t="str">
        <f>IF('取引先マスタ'!A21="","",'取引先マスタ'!N21)</f>
        <v/>
      </c>
      <c r="F24" s="7" t="str">
        <f>IF('取引先マスタ'!A21="","",'取引先マスタ'!Q21)</f>
        <v/>
      </c>
      <c r="G24" s="6" t="str">
        <f>IF('取引先マスタ'!A21="","",IF('取引先マスタ'!O21&gt;0,"稼働中","休止中"))</f>
        <v/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3" t="str">
        <f>IF('取引先マスタ'!A22="","",'取引先マスタ'!A22)</f>
        <v/>
      </c>
      <c r="B25" s="3" t="str">
        <f>IF('取引先マスタ'!A22="","",'取引先マスタ'!B22)</f>
        <v/>
      </c>
      <c r="C25" s="7" t="str">
        <f>IF('取引先マスタ'!A22="","",'取引先マスタ'!O22)</f>
        <v/>
      </c>
      <c r="D25" s="7" t="str">
        <f>IF('取引先マスタ'!A22="","",'取引先マスタ'!P22)</f>
        <v/>
      </c>
      <c r="E25" s="7" t="str">
        <f>IF('取引先マスタ'!A22="","",'取引先マスタ'!N22)</f>
        <v/>
      </c>
      <c r="F25" s="7" t="str">
        <f>IF('取引先マスタ'!A22="","",'取引先マスタ'!Q22)</f>
        <v/>
      </c>
      <c r="G25" s="6" t="str">
        <f>IF('取引先マスタ'!A22="","",IF('取引先マスタ'!O22&gt;0,"稼働中","休止中"))</f>
        <v/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3" t="str">
        <f>IF('取引先マスタ'!A23="","",'取引先マスタ'!A23)</f>
        <v/>
      </c>
      <c r="B26" s="3" t="str">
        <f>IF('取引先マスタ'!A23="","",'取引先マスタ'!B23)</f>
        <v/>
      </c>
      <c r="C26" s="7" t="str">
        <f>IF('取引先マスタ'!A23="","",'取引先マスタ'!O23)</f>
        <v/>
      </c>
      <c r="D26" s="7" t="str">
        <f>IF('取引先マスタ'!A23="","",'取引先マスタ'!P23)</f>
        <v/>
      </c>
      <c r="E26" s="7" t="str">
        <f>IF('取引先マスタ'!A23="","",'取引先マスタ'!N23)</f>
        <v/>
      </c>
      <c r="F26" s="7" t="str">
        <f>IF('取引先マスタ'!A23="","",'取引先マスタ'!Q23)</f>
        <v/>
      </c>
      <c r="G26" s="6" t="str">
        <f>IF('取引先マスタ'!A23="","",IF('取引先マスタ'!O23&gt;0,"稼働中","休止中"))</f>
        <v/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3" t="str">
        <f>IF('取引先マスタ'!A24="","",'取引先マスタ'!A24)</f>
        <v/>
      </c>
      <c r="B27" s="3" t="str">
        <f>IF('取引先マスタ'!A24="","",'取引先マスタ'!B24)</f>
        <v/>
      </c>
      <c r="C27" s="7" t="str">
        <f>IF('取引先マスタ'!A24="","",'取引先マスタ'!O24)</f>
        <v/>
      </c>
      <c r="D27" s="7" t="str">
        <f>IF('取引先マスタ'!A24="","",'取引先マスタ'!P24)</f>
        <v/>
      </c>
      <c r="E27" s="7" t="str">
        <f>IF('取引先マスタ'!A24="","",'取引先マスタ'!N24)</f>
        <v/>
      </c>
      <c r="F27" s="7" t="str">
        <f>IF('取引先マスタ'!A24="","",'取引先マスタ'!Q24)</f>
        <v/>
      </c>
      <c r="G27" s="6" t="str">
        <f>IF('取引先マスタ'!A24="","",IF('取引先マスタ'!O24&gt;0,"稼働中","休止中"))</f>
        <v/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3" t="str">
        <f>IF('取引先マスタ'!A25="","",'取引先マスタ'!A25)</f>
        <v/>
      </c>
      <c r="B28" s="3" t="str">
        <f>IF('取引先マスタ'!A25="","",'取引先マスタ'!B25)</f>
        <v/>
      </c>
      <c r="C28" s="7" t="str">
        <f>IF('取引先マスタ'!A25="","",'取引先マスタ'!O25)</f>
        <v/>
      </c>
      <c r="D28" s="7" t="str">
        <f>IF('取引先マスタ'!A25="","",'取引先マスタ'!P25)</f>
        <v/>
      </c>
      <c r="E28" s="7" t="str">
        <f>IF('取引先マスタ'!A25="","",'取引先マスタ'!N25)</f>
        <v/>
      </c>
      <c r="F28" s="7" t="str">
        <f>IF('取引先マスタ'!A25="","",'取引先マスタ'!Q25)</f>
        <v/>
      </c>
      <c r="G28" s="6" t="str">
        <f>IF('取引先マスタ'!A25="","",IF('取引先マスタ'!O25&gt;0,"稼働中","休止中"))</f>
        <v/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3" t="str">
        <f>IF('取引先マスタ'!A26="","",'取引先マスタ'!A26)</f>
        <v/>
      </c>
      <c r="B29" s="3" t="str">
        <f>IF('取引先マスタ'!A26="","",'取引先マスタ'!B26)</f>
        <v/>
      </c>
      <c r="C29" s="7" t="str">
        <f>IF('取引先マスタ'!A26="","",'取引先マスタ'!O26)</f>
        <v/>
      </c>
      <c r="D29" s="7" t="str">
        <f>IF('取引先マスタ'!A26="","",'取引先マスタ'!P26)</f>
        <v/>
      </c>
      <c r="E29" s="7" t="str">
        <f>IF('取引先マスタ'!A26="","",'取引先マスタ'!N26)</f>
        <v/>
      </c>
      <c r="F29" s="7" t="str">
        <f>IF('取引先マスタ'!A26="","",'取引先マスタ'!Q26)</f>
        <v/>
      </c>
      <c r="G29" s="6" t="str">
        <f>IF('取引先マスタ'!A26="","",IF('取引先マスタ'!O26&gt;0,"稼働中","休止中"))</f>
        <v/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3" t="str">
        <f>IF('取引先マスタ'!A27="","",'取引先マスタ'!A27)</f>
        <v/>
      </c>
      <c r="B30" s="3" t="str">
        <f>IF('取引先マスタ'!A27="","",'取引先マスタ'!B27)</f>
        <v/>
      </c>
      <c r="C30" s="7" t="str">
        <f>IF('取引先マスタ'!A27="","",'取引先マスタ'!O27)</f>
        <v/>
      </c>
      <c r="D30" s="7" t="str">
        <f>IF('取引先マスタ'!A27="","",'取引先マスタ'!P27)</f>
        <v/>
      </c>
      <c r="E30" s="7" t="str">
        <f>IF('取引先マスタ'!A27="","",'取引先マスタ'!N27)</f>
        <v/>
      </c>
      <c r="F30" s="7" t="str">
        <f>IF('取引先マスタ'!A27="","",'取引先マスタ'!Q27)</f>
        <v/>
      </c>
      <c r="G30" s="6" t="str">
        <f>IF('取引先マスタ'!A27="","",IF('取引先マスタ'!O27&gt;0,"稼働中","休止中"))</f>
        <v/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3" t="str">
        <f>IF('取引先マスタ'!A28="","",'取引先マスタ'!A28)</f>
        <v/>
      </c>
      <c r="B31" s="3" t="str">
        <f>IF('取引先マスタ'!A28="","",'取引先マスタ'!B28)</f>
        <v/>
      </c>
      <c r="C31" s="7" t="str">
        <f>IF('取引先マスタ'!A28="","",'取引先マスタ'!O28)</f>
        <v/>
      </c>
      <c r="D31" s="7" t="str">
        <f>IF('取引先マスタ'!A28="","",'取引先マスタ'!P28)</f>
        <v/>
      </c>
      <c r="E31" s="7" t="str">
        <f>IF('取引先マスタ'!A28="","",'取引先マスタ'!N28)</f>
        <v/>
      </c>
      <c r="F31" s="7" t="str">
        <f>IF('取引先マスタ'!A28="","",'取引先マスタ'!Q28)</f>
        <v/>
      </c>
      <c r="G31" s="6" t="str">
        <f>IF('取引先マスタ'!A28="","",IF('取引先マスタ'!O28&gt;0,"稼働中","休止中"))</f>
        <v/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3" t="str">
        <f>IF('取引先マスタ'!A29="","",'取引先マスタ'!A29)</f>
        <v/>
      </c>
      <c r="B32" s="3" t="str">
        <f>IF('取引先マスタ'!A29="","",'取引先マスタ'!B29)</f>
        <v/>
      </c>
      <c r="C32" s="7" t="str">
        <f>IF('取引先マスタ'!A29="","",'取引先マスタ'!O29)</f>
        <v/>
      </c>
      <c r="D32" s="7" t="str">
        <f>IF('取引先マスタ'!A29="","",'取引先マスタ'!P29)</f>
        <v/>
      </c>
      <c r="E32" s="7" t="str">
        <f>IF('取引先マスタ'!A29="","",'取引先マスタ'!N29)</f>
        <v/>
      </c>
      <c r="F32" s="7" t="str">
        <f>IF('取引先マスタ'!A29="","",'取引先マスタ'!Q29)</f>
        <v/>
      </c>
      <c r="G32" s="6" t="str">
        <f>IF('取引先マスタ'!A29="","",IF('取引先マスタ'!O29&gt;0,"稼働中","休止中"))</f>
        <v/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3" t="str">
        <f>IF('取引先マスタ'!A30="","",'取引先マスタ'!A30)</f>
        <v/>
      </c>
      <c r="B33" s="3" t="str">
        <f>IF('取引先マスタ'!A30="","",'取引先マスタ'!B30)</f>
        <v/>
      </c>
      <c r="C33" s="7" t="str">
        <f>IF('取引先マスタ'!A30="","",'取引先マスタ'!O30)</f>
        <v/>
      </c>
      <c r="D33" s="7" t="str">
        <f>IF('取引先マスタ'!A30="","",'取引先マスタ'!P30)</f>
        <v/>
      </c>
      <c r="E33" s="7" t="str">
        <f>IF('取引先マスタ'!A30="","",'取引先マスタ'!N30)</f>
        <v/>
      </c>
      <c r="F33" s="7" t="str">
        <f>IF('取引先マスタ'!A30="","",'取引先マスタ'!Q30)</f>
        <v/>
      </c>
      <c r="G33" s="6" t="str">
        <f>IF('取引先マスタ'!A30="","",IF('取引先マスタ'!O30&gt;0,"稼働中","休止中"))</f>
        <v/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3" t="str">
        <f>IF('取引先マスタ'!A31="","",'取引先マスタ'!A31)</f>
        <v/>
      </c>
      <c r="B34" s="3" t="str">
        <f>IF('取引先マスタ'!A31="","",'取引先マスタ'!B31)</f>
        <v/>
      </c>
      <c r="C34" s="7" t="str">
        <f>IF('取引先マスタ'!A31="","",'取引先マスタ'!O31)</f>
        <v/>
      </c>
      <c r="D34" s="7" t="str">
        <f>IF('取引先マスタ'!A31="","",'取引先マスタ'!P31)</f>
        <v/>
      </c>
      <c r="E34" s="7" t="str">
        <f>IF('取引先マスタ'!A31="","",'取引先マスタ'!N31)</f>
        <v/>
      </c>
      <c r="F34" s="7" t="str">
        <f>IF('取引先マスタ'!A31="","",'取引先マスタ'!Q31)</f>
        <v/>
      </c>
      <c r="G34" s="6" t="str">
        <f>IF('取引先マスタ'!A31="","",IF('取引先マスタ'!O31&gt;0,"稼働中","休止中"))</f>
        <v/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12" t="s">
        <v>84</v>
      </c>
      <c r="C36" s="13">
        <f t="shared" ref="C36:F36" si="1">SUM(C5:C34)</f>
        <v>0</v>
      </c>
      <c r="D36" s="13">
        <f t="shared" si="1"/>
        <v>2270000</v>
      </c>
      <c r="E36" s="13">
        <f t="shared" si="1"/>
        <v>19500000</v>
      </c>
      <c r="F36" s="13">
        <f t="shared" si="1"/>
        <v>17230000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conditionalFormatting sqref="F5:F34">
    <cfRule type="cellIs" dxfId="0" priority="1" operator="lessThan">
      <formula>0</formula>
    </cfRule>
  </conditionalFormatting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100.0"/>
    <col customWidth="1" min="3" max="6" width="8.71"/>
  </cols>
  <sheetData>
    <row r="1" ht="30.0" customHeight="1">
      <c r="A1" s="2"/>
      <c r="B1" s="14" t="s">
        <v>85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8.0" customHeight="1">
      <c r="A2" s="15"/>
      <c r="B2" s="16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1.75" customHeight="1">
      <c r="A3" s="17" t="s">
        <v>86</v>
      </c>
      <c r="B3" s="18" t="s">
        <v>87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8.0" customHeight="1">
      <c r="A4" s="15"/>
      <c r="B4" s="19" t="s">
        <v>88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8.0" customHeight="1">
      <c r="A5" s="15"/>
      <c r="B5" s="19" t="s">
        <v>89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8.0" customHeight="1">
      <c r="A6" s="15"/>
      <c r="B6" s="19" t="s">
        <v>90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8.0" customHeight="1">
      <c r="A7" s="15"/>
      <c r="B7" s="16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1.75" customHeight="1">
      <c r="A8" s="17" t="s">
        <v>86</v>
      </c>
      <c r="B8" s="18" t="s">
        <v>91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8.0" customHeight="1">
      <c r="A9" s="15"/>
      <c r="B9" s="16" t="s">
        <v>92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8.0" customHeight="1">
      <c r="A10" s="15"/>
      <c r="B10" s="19" t="s">
        <v>93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8.0" customHeight="1">
      <c r="A11" s="15"/>
      <c r="B11" s="19" t="s">
        <v>94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8.0" customHeight="1">
      <c r="A12" s="15"/>
      <c r="B12" s="16" t="s">
        <v>95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8.0" customHeight="1">
      <c r="A13" s="15"/>
      <c r="B13" s="19" t="s">
        <v>96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8.0" customHeight="1">
      <c r="A14" s="15"/>
      <c r="B14" s="16" t="s">
        <v>97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8.0" customHeight="1">
      <c r="A15" s="15"/>
      <c r="B15" s="19" t="s">
        <v>98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8.0" customHeight="1">
      <c r="A16" s="15"/>
      <c r="B16" s="1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75" customHeight="1">
      <c r="A17" s="17" t="s">
        <v>86</v>
      </c>
      <c r="B17" s="18" t="s">
        <v>99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8.0" customHeight="1">
      <c r="A18" s="15"/>
      <c r="B18" s="19" t="s">
        <v>100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8.0" customHeight="1">
      <c r="A19" s="15"/>
      <c r="B19" s="19" t="s">
        <v>101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8.0" customHeight="1">
      <c r="A20" s="15"/>
      <c r="B20" s="19" t="s">
        <v>102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8.0" customHeight="1">
      <c r="A21" s="15"/>
      <c r="B21" s="19" t="s">
        <v>103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8.0" customHeight="1">
      <c r="A22" s="15"/>
      <c r="B22" s="16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75" customHeight="1">
      <c r="A23" s="17" t="s">
        <v>86</v>
      </c>
      <c r="B23" s="18" t="s">
        <v>104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8.0" customHeight="1">
      <c r="A24" s="15"/>
      <c r="B24" s="19" t="s">
        <v>105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8.0" customHeight="1">
      <c r="A25" s="15"/>
      <c r="B25" s="19" t="s">
        <v>106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8.0" customHeight="1">
      <c r="A26" s="15"/>
      <c r="B26" s="16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1.75" customHeight="1">
      <c r="A27" s="17" t="s">
        <v>86</v>
      </c>
      <c r="B27" s="18" t="s">
        <v>107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8.0" customHeight="1">
      <c r="A28" s="15"/>
      <c r="B28" s="16" t="s">
        <v>108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8.0" customHeight="1">
      <c r="A29" s="15"/>
      <c r="B29" s="16" t="s">
        <v>109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8.0" customHeight="1">
      <c r="A30" s="15"/>
      <c r="B30" s="16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8.0" customHeight="1">
      <c r="A31" s="15"/>
      <c r="B31" s="16" t="s">
        <v>110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8.0" customHeight="1">
      <c r="A32" s="15"/>
      <c r="B32" s="16" t="s">
        <v>111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8.0" customHeight="1">
      <c r="A33" s="15"/>
      <c r="B33" s="16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8.0" customHeight="1">
      <c r="A34" s="15"/>
      <c r="B34" s="16" t="s">
        <v>112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8.0" customHeight="1">
      <c r="A35" s="15"/>
      <c r="B35" s="16" t="s">
        <v>113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8.0" customHeight="1">
      <c r="A36" s="15"/>
      <c r="B36" s="16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8.0" customHeight="1">
      <c r="A37" s="15"/>
      <c r="B37" s="16" t="s">
        <v>114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8.0" customHeight="1">
      <c r="A38" s="15"/>
      <c r="B38" s="16" t="s">
        <v>115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8.0" customHeight="1">
      <c r="A39" s="15"/>
      <c r="B39" s="1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75" customHeight="1">
      <c r="A40" s="17" t="s">
        <v>86</v>
      </c>
      <c r="B40" s="18" t="s">
        <v>116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8.0" customHeight="1">
      <c r="A41" s="15"/>
      <c r="B41" s="19" t="s">
        <v>117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8.0" customHeight="1">
      <c r="A42" s="15"/>
      <c r="B42" s="19" t="s">
        <v>118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8.0" customHeight="1">
      <c r="A43" s="15"/>
      <c r="B43" s="1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75" customHeight="1">
      <c r="A44" s="17" t="s">
        <v>86</v>
      </c>
      <c r="B44" s="18" t="s">
        <v>119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8.0" customHeight="1">
      <c r="A45" s="15"/>
      <c r="B45" s="19" t="s">
        <v>120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8.0" customHeight="1">
      <c r="A46" s="15"/>
      <c r="B46" s="19" t="s">
        <v>121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8.0" customHeight="1">
      <c r="A47" s="15"/>
      <c r="B47" s="19" t="s">
        <v>122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8.0" customHeight="1">
      <c r="A48" s="15"/>
      <c r="B48" s="19" t="s">
        <v>123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2026-06-23T06:20:19Z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