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個人向け汎用" sheetId="1" r:id="rId4"/>
    <sheet state="visible" name="美容サロン" sheetId="2" r:id="rId5"/>
    <sheet state="visible" name="治療院・クリニック" sheetId="3" r:id="rId6"/>
    <sheet state="visible" name="学習塾・教室" sheetId="4" r:id="rId7"/>
    <sheet state="visible" name="士業" sheetId="5" r:id="rId8"/>
    <sheet state="visible" name="法人BtoB営業" sheetId="6" r:id="rId9"/>
    <sheet state="visible" name="不動産仲介" sheetId="7" r:id="rId10"/>
    <sheet state="visible" name="コンサルティング" sheetId="8" r:id="rId11"/>
    <sheet state="visible" name="使い方" sheetId="9" r:id="rId12"/>
  </sheets>
  <definedNames/>
  <calcPr/>
  <extLst>
    <ext uri="GoogleSheetsCustomDataVersion2">
      <go:sheetsCustomData xmlns:go="http://customooxmlschemas.google.com/" r:id="rId13" roundtripDataChecksum="EDIir100fd3Xe8KzO2xLNdhmz3IlDyVr0S05VlNk+nQ="/>
    </ext>
  </extLst>
</workbook>
</file>

<file path=xl/sharedStrings.xml><?xml version="1.0" encoding="utf-8"?>
<sst xmlns="http://schemas.openxmlformats.org/spreadsheetml/2006/main" count="474" uniqueCount="332">
  <si>
    <t>顧客カルテ（個人向け汎用）</t>
  </si>
  <si>
    <t>顧客ID</t>
  </si>
  <si>
    <t>C-0001</t>
  </si>
  <si>
    <t>氏名</t>
  </si>
  <si>
    <t>山田 太郎</t>
  </si>
  <si>
    <t>■ 基本情報</t>
  </si>
  <si>
    <t>フリガナ</t>
  </si>
  <si>
    <t>ヤマダ タロウ</t>
  </si>
  <si>
    <t>性別</t>
  </si>
  <si>
    <t>男性</t>
  </si>
  <si>
    <t>生年月日</t>
  </si>
  <si>
    <t>登録日</t>
  </si>
  <si>
    <t>電話番号</t>
  </si>
  <si>
    <t>03-0000-0000</t>
  </si>
  <si>
    <t>メール</t>
  </si>
  <si>
    <t>yamada@example.com</t>
  </si>
  <si>
    <t>住所</t>
  </si>
  <si>
    <t>東京都○○区1-1-1</t>
  </si>
  <si>
    <t>担当者</t>
  </si>
  <si>
    <t>佐藤</t>
  </si>
  <si>
    <t>職業/所属</t>
  </si>
  <si>
    <t>会社員（営業職）</t>
  </si>
  <si>
    <t>紹介元</t>
  </si>
  <si>
    <r>
      <rPr>
        <rFont val="游ゴシック"/>
        <color rgb="FF000000"/>
        <sz val="11.0"/>
      </rPr>
      <t>Web</t>
    </r>
    <r>
      <rPr>
        <rFont val="Noto Sans CJK SC"/>
        <color rgb="FF000000"/>
        <sz val="11.0"/>
      </rPr>
      <t>サイト</t>
    </r>
  </si>
  <si>
    <t>■ 自動集計（履歴データから関数で算出）</t>
  </si>
  <si>
    <t>来店回数</t>
  </si>
  <si>
    <t>累計購入金額</t>
  </si>
  <si>
    <t>平均購入額</t>
  </si>
  <si>
    <t>最終来店日</t>
  </si>
  <si>
    <t>経過日数</t>
  </si>
  <si>
    <t>リピート判定</t>
  </si>
  <si>
    <t>■ 対応履歴（古い行から時系列で入力してください）</t>
  </si>
  <si>
    <t>日付</t>
  </si>
  <si>
    <t>対応内容</t>
  </si>
  <si>
    <t>金額</t>
  </si>
  <si>
    <t>次回アクション</t>
  </si>
  <si>
    <t>備考</t>
  </si>
  <si>
    <t>初回お問い合わせ・面談</t>
  </si>
  <si>
    <t>資料送付</t>
  </si>
  <si>
    <t>サービス概要を説明</t>
  </si>
  <si>
    <t>提案・サービス申込</t>
  </si>
  <si>
    <r>
      <rPr>
        <rFont val="游ゴシック"/>
        <color rgb="FF000000"/>
        <sz val="11.0"/>
      </rPr>
      <t>1</t>
    </r>
    <r>
      <rPr>
        <rFont val="Noto Sans CJK SC"/>
        <color rgb="FF000000"/>
        <sz val="11.0"/>
      </rPr>
      <t>か月後フォロー</t>
    </r>
  </si>
  <si>
    <t>ベーシックプラン</t>
  </si>
  <si>
    <t>追加注文・更新相談</t>
  </si>
  <si>
    <t>鈴木</t>
  </si>
  <si>
    <t>次月再連絡</t>
  </si>
  <si>
    <t>オプション追加</t>
  </si>
  <si>
    <t>■ 自由記述・お客様メモ</t>
  </si>
  <si>
    <t>・電話は平日17時以降が繋がりやすい
・対面より資料送付を好まれる
・家族構成：妻、お子様1人（小学生）
・誕生日：4月15日（DM送付対象）</t>
  </si>
  <si>
    <t>※ サンプル値は参考です。実運用時は削除して、自社のお客様情報を入力してください。</t>
  </si>
  <si>
    <t>顧客カルテ（美容サロン・ネイル・エステ）</t>
  </si>
  <si>
    <t>S-0023</t>
  </si>
  <si>
    <t>佐藤 美咲</t>
  </si>
  <si>
    <t>サトウ ミサキ</t>
  </si>
  <si>
    <t>女性</t>
  </si>
  <si>
    <t>初回来店日</t>
  </si>
  <si>
    <t>090-0000-0000</t>
  </si>
  <si>
    <t>misaki@example.com</t>
  </si>
  <si>
    <t>東京都○○区2-3-4</t>
  </si>
  <si>
    <t>担当美容師</t>
  </si>
  <si>
    <t>山口</t>
  </si>
  <si>
    <t>髪質/肌質</t>
  </si>
  <si>
    <t>やや軟毛・くせあり／敏感肌</t>
  </si>
  <si>
    <t>アレルギー</t>
  </si>
  <si>
    <t>ヘアカラー一部にしみあり</t>
  </si>
  <si>
    <t>累計支払額</t>
  </si>
  <si>
    <t>平均客単価</t>
  </si>
  <si>
    <t>■ 施術履歴（来店ごとに1行追加）</t>
  </si>
  <si>
    <t>来店日</t>
  </si>
  <si>
    <t>施術メニュー</t>
  </si>
  <si>
    <t>料金</t>
  </si>
  <si>
    <t>使用薬剤・商品</t>
  </si>
  <si>
    <t>次回予約/所感</t>
  </si>
  <si>
    <t>カット＋カラー（初回）</t>
  </si>
  <si>
    <t>オラプレックス・8トーン</t>
  </si>
  <si>
    <t>肩までボブ／2か月後</t>
  </si>
  <si>
    <t>カラーリタッチ＋トリートメント</t>
  </si>
  <si>
    <r>
      <rPr>
        <rFont val="游ゴシック"/>
        <color rgb="FF000000"/>
        <sz val="11.0"/>
      </rPr>
      <t>8</t>
    </r>
    <r>
      <rPr>
        <rFont val="Noto Sans CJK SC"/>
        <color rgb="FF000000"/>
        <sz val="11.0"/>
      </rPr>
      <t>トーン同色／</t>
    </r>
    <r>
      <rPr>
        <rFont val="游ゴシック"/>
        <color rgb="FF000000"/>
        <sz val="11.0"/>
      </rPr>
      <t>TOKIO</t>
    </r>
  </si>
  <si>
    <r>
      <rPr>
        <rFont val="游ゴシック"/>
        <color rgb="FF000000"/>
        <sz val="11.0"/>
      </rPr>
      <t>1</t>
    </r>
    <r>
      <rPr>
        <rFont val="Noto Sans CJK SC"/>
        <color rgb="FF000000"/>
        <sz val="11.0"/>
      </rPr>
      <t>か月後カット予定</t>
    </r>
  </si>
  <si>
    <t>カット＋ヘッドスパ</t>
  </si>
  <si>
    <t>アロマOil</t>
  </si>
  <si>
    <t>夏前にパーマ希望</t>
  </si>
  <si>
    <t>■ 自由記述・お客様メモ（好みのスタイル・NG事項など）</t>
  </si>
  <si>
    <t>・暗髪は避け、明るめのアッシュ系を好む
・襟足は短めが好み
・週末土曜午前の予約が多い
・友人紹介で来店（紹介者：田中様）</t>
  </si>
  <si>
    <t>顧客カルテ（整体・整骨・治療院・歯科クリニック）</t>
  </si>
  <si>
    <t>P-0107</t>
  </si>
  <si>
    <t>鈴木 健一</t>
  </si>
  <si>
    <t>スズキ ケンイチ</t>
  </si>
  <si>
    <t>初診日</t>
  </si>
  <si>
    <t>ken-suzuki@example.com</t>
  </si>
  <si>
    <t>神奈川県○○市1-2-3</t>
  </si>
  <si>
    <t>担当治療家</t>
  </si>
  <si>
    <t>高橋</t>
  </si>
  <si>
    <t>主訴/既往歴</t>
  </si>
  <si>
    <t>腰痛（慢性）・椎間板ヘルニア既往</t>
  </si>
  <si>
    <t>服薬・注意事項</t>
  </si>
  <si>
    <t>降圧剤服用中</t>
  </si>
  <si>
    <t>来院回数</t>
  </si>
  <si>
    <t>平均診療単価</t>
  </si>
  <si>
    <t>最終来院日</t>
  </si>
  <si>
    <t>通院ステータス</t>
  </si>
  <si>
    <t>■ 施術履歴（来院ごとに1行）</t>
  </si>
  <si>
    <t>来院日</t>
  </si>
  <si>
    <t>施術内容</t>
  </si>
  <si>
    <t>痛みレベル(1-10)</t>
  </si>
  <si>
    <t>所見・経過</t>
  </si>
  <si>
    <t>問診・骨盤矯正</t>
  </si>
  <si>
    <t>腰部右側に強い緊張あり</t>
  </si>
  <si>
    <t>矯正＋電気療法</t>
  </si>
  <si>
    <t>可動域改善傾向</t>
  </si>
  <si>
    <t>矯正＋ストレッチ指導</t>
  </si>
  <si>
    <t>自宅ストレッチを継続指示</t>
  </si>
  <si>
    <t>■ 自由記述・診療メモ（生活習慣・注意事項・家族構成など）</t>
  </si>
  <si>
    <t>・デスクワーク中心、長時間座位が多い
・週1回ゴルフ／趣味の運動継続中
・以前に整形外科で椎間板ヘルニアと診断
・冷えに弱いため温罨法を好む</t>
  </si>
  <si>
    <t>顧客カルテ（学習塾・教室・スクール）</t>
  </si>
  <si>
    <t>T-0042</t>
  </si>
  <si>
    <t>田中 結衣</t>
  </si>
  <si>
    <t>タナカ ユイ</t>
  </si>
  <si>
    <t>学年/区分</t>
  </si>
  <si>
    <t>中学3年</t>
  </si>
  <si>
    <t>入塾日</t>
  </si>
  <si>
    <t>保護者電話</t>
  </si>
  <si>
    <t>保護者メール</t>
  </si>
  <si>
    <t>tanaka-parent@example.com</t>
  </si>
  <si>
    <t>千葉県○○市1-1</t>
  </si>
  <si>
    <t>担当講師</t>
  </si>
  <si>
    <t>藤田</t>
  </si>
  <si>
    <t>志望校/目標</t>
  </si>
  <si>
    <t>県立△△高校・偏差値58</t>
  </si>
  <si>
    <t>苦手科目</t>
  </si>
  <si>
    <t>数学（特に関数）</t>
  </si>
  <si>
    <t>出席回数</t>
  </si>
  <si>
    <t>累計授業料</t>
  </si>
  <si>
    <t>平均単価</t>
  </si>
  <si>
    <t>最終授業日</t>
  </si>
  <si>
    <t>在籍状況</t>
  </si>
  <si>
    <t>■ 授業履歴・テスト記録（時系列で入力）</t>
  </si>
  <si>
    <t>授業/テスト内容</t>
  </si>
  <si>
    <t>得点/評価</t>
  </si>
  <si>
    <t>進捗・所感</t>
  </si>
  <si>
    <t>数学・関数の単元復習</t>
  </si>
  <si>
    <t>授業:●</t>
  </si>
  <si>
    <t>関数の傾きで混乱</t>
  </si>
  <si>
    <t>中間テスト対策（数学）</t>
  </si>
  <si>
    <t>公式の使い分けが定着</t>
  </si>
  <si>
    <t>中間テスト結果フィードバック</t>
  </si>
  <si>
    <t>数学72点</t>
  </si>
  <si>
    <t>前回比+15点</t>
  </si>
  <si>
    <t>■ 自由記述・保護者連絡・生徒の様子</t>
  </si>
  <si>
    <t>・部活：吹奏楽部（週4日）／土日は試合あり
・本人はおとなしいが質問は積極的
・保護者は学習計画に協力的、月1面談希望
・夏期講習で英語強化を相談</t>
  </si>
  <si>
    <t>顧客カルテ（税理士・行政書士・社労士・司法書士）</t>
  </si>
  <si>
    <t>L-0015</t>
  </si>
  <si>
    <t>顧客名</t>
  </si>
  <si>
    <t>株式会社サンプル商事</t>
  </si>
  <si>
    <t>サンプルショウジ</t>
  </si>
  <si>
    <t>業種</t>
  </si>
  <si>
    <t>卸売業（食品）</t>
  </si>
  <si>
    <t>代表者</t>
  </si>
  <si>
    <t>代表取締役 山本 一郎</t>
  </si>
  <si>
    <t>決算月</t>
  </si>
  <si>
    <r>
      <rPr>
        <rFont val="游ゴシック"/>
        <color rgb="FF000000"/>
        <sz val="11.0"/>
      </rPr>
      <t>3</t>
    </r>
    <r>
      <rPr>
        <rFont val="Noto Sans CJK SC"/>
        <color rgb="FF000000"/>
        <sz val="11.0"/>
      </rPr>
      <t>月</t>
    </r>
  </si>
  <si>
    <t>info@sample.example.jp</t>
  </si>
  <si>
    <t>東京都○○区3-4-5</t>
  </si>
  <si>
    <t>自社担当</t>
  </si>
  <si>
    <t>中村</t>
  </si>
  <si>
    <t>契約形態</t>
  </si>
  <si>
    <t>顧問契約（月額）</t>
  </si>
  <si>
    <t>契約開始日</t>
  </si>
  <si>
    <t>対応件数</t>
  </si>
  <si>
    <t>累計報酬額</t>
  </si>
  <si>
    <t>最終対応日</t>
  </si>
  <si>
    <t>契約ステータス</t>
  </si>
  <si>
    <t>■ 対応履歴（相談・書類提出・申告等）</t>
  </si>
  <si>
    <t>報酬額</t>
  </si>
  <si>
    <t>次回期限</t>
  </si>
  <si>
    <t>月次決算・帳簿確認</t>
  </si>
  <si>
    <t>経費計上の確認事項あり</t>
  </si>
  <si>
    <t>法人税申告書作成・提出</t>
  </si>
  <si>
    <t>電子申告完了</t>
  </si>
  <si>
    <t>決算後の節税相談</t>
  </si>
  <si>
    <t>次年度の役員報酬見直し提案</t>
  </si>
  <si>
    <t>■ 自由記述・顧客メモ（性格・対応上の注意・家族関係など）</t>
  </si>
  <si>
    <t>・代表は数字に明るく、詳細な説明を好まれる
・経理担当は前職経験あり／質問は積極的
・社内システムはfreee会計／月初に資料連携
・後継者問題について個別相談中（要守秘）</t>
  </si>
  <si>
    <t>顧客カルテ（法人BtoB営業向け）</t>
  </si>
  <si>
    <t>B-0188</t>
  </si>
  <si>
    <t>会社名</t>
  </si>
  <si>
    <t>株式会社サンプルテック</t>
  </si>
  <si>
    <t>サンプルテック</t>
  </si>
  <si>
    <r>
      <rPr>
        <rFont val="游ゴシック"/>
        <color rgb="FF000000"/>
        <sz val="11.0"/>
      </rPr>
      <t>IT</t>
    </r>
    <r>
      <rPr>
        <rFont val="Noto Sans CJK SC"/>
        <color rgb="FF000000"/>
        <sz val="11.0"/>
      </rPr>
      <t>サービス業</t>
    </r>
  </si>
  <si>
    <t>代表取締役 高橋 浩二</t>
  </si>
  <si>
    <r>
      <rPr>
        <rFont val="游ゴシック"/>
        <color rgb="FF000000"/>
        <sz val="11.0"/>
      </rPr>
      <t>12</t>
    </r>
    <r>
      <rPr>
        <rFont val="Noto Sans CJK SC"/>
        <color rgb="FF000000"/>
        <sz val="11.0"/>
      </rPr>
      <t>月</t>
    </r>
  </si>
  <si>
    <t>contact@sample-tech.example</t>
  </si>
  <si>
    <t>東京都○○区1-1</t>
  </si>
  <si>
    <t>佐々木</t>
  </si>
  <si>
    <t>決裁者</t>
  </si>
  <si>
    <t>管理本部長 大野 健太</t>
  </si>
  <si>
    <t>従業員規模</t>
  </si>
  <si>
    <r>
      <rPr>
        <rFont val="游ゴシック"/>
        <color rgb="FF000000"/>
        <sz val="11.0"/>
      </rPr>
      <t>50</t>
    </r>
    <r>
      <rPr>
        <rFont val="Noto Sans CJK SC"/>
        <color rgb="FF000000"/>
        <sz val="11.0"/>
      </rPr>
      <t>〜</t>
    </r>
    <r>
      <rPr>
        <rFont val="游ゴシック"/>
        <color rgb="FF000000"/>
        <sz val="11.0"/>
      </rPr>
      <t>100</t>
    </r>
    <r>
      <rPr>
        <rFont val="Noto Sans CJK SC"/>
        <color rgb="FF000000"/>
        <sz val="11.0"/>
      </rPr>
      <t>名</t>
    </r>
  </si>
  <si>
    <t>商談回数</t>
  </si>
  <si>
    <t>累計案件金額</t>
  </si>
  <si>
    <t>平均商談単価</t>
  </si>
  <si>
    <t>最終接触日</t>
  </si>
  <si>
    <t>商談ステータス</t>
  </si>
  <si>
    <t>■ 商談・対応履歴（接触ごとに1行）</t>
  </si>
  <si>
    <t>商談内容</t>
  </si>
  <si>
    <t>案件金額</t>
  </si>
  <si>
    <t>決裁者反応</t>
  </si>
  <si>
    <t>初回商談・課題ヒアリング</t>
  </si>
  <si>
    <t>前向き</t>
  </si>
  <si>
    <t>提案書作成</t>
  </si>
  <si>
    <t>提案書持参・デモ実施</t>
  </si>
  <si>
    <t>予算確認中</t>
  </si>
  <si>
    <t>決裁者向け資料追加</t>
  </si>
  <si>
    <t>見積提示・条件交渉</t>
  </si>
  <si>
    <t>稟議承認</t>
  </si>
  <si>
    <r>
      <rPr>
        <rFont val="游ゴシック"/>
        <color rgb="FF000000"/>
        <sz val="11.0"/>
      </rPr>
      <t>9</t>
    </r>
    <r>
      <rPr>
        <rFont val="Noto Sans CJK SC"/>
        <color rgb="FF000000"/>
        <sz val="11.0"/>
      </rPr>
      <t>月契約予定</t>
    </r>
  </si>
  <si>
    <t>■ 自由記述・顧客メモ（社内体制・キーパーソン・競合状況など）</t>
  </si>
  <si>
    <t>・現行システム：他社A社製を5年利用／2025年3月リプレイス予定
・キーパーソン：管理本部長 大野氏（最終決裁）／現場側は情シスの斎藤氏
・競合状況：B社、C社からも提案中（コスト勝負）
・契約は単年→複数年へ移行希望（割引交渉余地あり）</t>
  </si>
  <si>
    <t>顧客カルテ（不動産仲介・売買/賃貸）</t>
  </si>
  <si>
    <t>R-0091</t>
  </si>
  <si>
    <t>中村 拓也</t>
  </si>
  <si>
    <t>ナカムラ タクヤ</t>
  </si>
  <si>
    <t>家族構成</t>
  </si>
  <si>
    <t>夫婦＋子1人（保育園）</t>
  </si>
  <si>
    <t>080-0000-0000</t>
  </si>
  <si>
    <t>nakamura@example.com</t>
  </si>
  <si>
    <t>現住所</t>
  </si>
  <si>
    <t>東京都○○区3-5</t>
  </si>
  <si>
    <t>山本</t>
  </si>
  <si>
    <t>希望条件</t>
  </si>
  <si>
    <t>中目黒・代官山／2LDK / 駅10分以内</t>
  </si>
  <si>
    <t>予算</t>
  </si>
  <si>
    <t>賃貸15万 or 購入5,000万</t>
  </si>
  <si>
    <t>内見回数</t>
  </si>
  <si>
    <t>累計取引金額</t>
  </si>
  <si>
    <t>ステータス</t>
  </si>
  <si>
    <t>■ 対応・内見履歴</t>
  </si>
  <si>
    <t>物件・対応内容</t>
  </si>
  <si>
    <t>金額/家賃</t>
  </si>
  <si>
    <t>内見可否</t>
  </si>
  <si>
    <t>お客様反応</t>
  </si>
  <si>
    <t>初回ヒアリング・希望条件整理</t>
  </si>
  <si>
    <t>—</t>
  </si>
  <si>
    <t>通勤30分以内マスト</t>
  </si>
  <si>
    <t>中目黒・物件A内見</t>
  </si>
  <si>
    <t>内見済</t>
  </si>
  <si>
    <t>日当たり良好だがリビング狭い</t>
  </si>
  <si>
    <t>代官山・物件B内見</t>
  </si>
  <si>
    <t>立地◎ 申込検討中</t>
  </si>
  <si>
    <t>■ 自由記述・顧客メモ（生活スタイル・要望優先順位など）</t>
  </si>
  <si>
    <t>・通勤先：渋谷／東横線・日比谷線アクセス重視
・お子様の保育園送り迎えあり
・ペット可物件希望（猫1匹）
・引越し希望時期：2026年9月末（更新月）</t>
  </si>
  <si>
    <t>顧客カルテ（コンサルティング・専門サービス）</t>
  </si>
  <si>
    <t>K-0034</t>
  </si>
  <si>
    <t>株式会社サンプル製造</t>
  </si>
  <si>
    <t>サンプルセイゾウ</t>
  </si>
  <si>
    <t>製造業（金属加工）</t>
  </si>
  <si>
    <t>代表 渡辺 真一</t>
  </si>
  <si>
    <r>
      <rPr>
        <rFont val="游ゴシック"/>
        <color rgb="FF000000"/>
        <sz val="11.0"/>
      </rPr>
      <t>30</t>
    </r>
    <r>
      <rPr>
        <rFont val="Noto Sans CJK SC"/>
        <color rgb="FF000000"/>
        <sz val="11.0"/>
      </rPr>
      <t>〜</t>
    </r>
    <r>
      <rPr>
        <rFont val="游ゴシック"/>
        <color rgb="FF000000"/>
        <sz val="11.0"/>
      </rPr>
      <t>50</t>
    </r>
    <r>
      <rPr>
        <rFont val="Noto Sans CJK SC"/>
        <color rgb="FF000000"/>
        <sz val="11.0"/>
      </rPr>
      <t>名</t>
    </r>
  </si>
  <si>
    <t>045-000-0000</t>
  </si>
  <si>
    <t>info@sample-mfg.example</t>
  </si>
  <si>
    <t>神奈川県○○市5-6</t>
  </si>
  <si>
    <t>高田</t>
  </si>
  <si>
    <t>プロジェクト名</t>
  </si>
  <si>
    <t>業務効率化PJ（フェーズ1）</t>
  </si>
  <si>
    <t>課題テーマ</t>
  </si>
  <si>
    <t>属人化／受発注の手作業</t>
  </si>
  <si>
    <t>対応回数</t>
  </si>
  <si>
    <r>
      <rPr>
        <rFont val="游ゴシック"/>
        <b/>
        <color rgb="FFFFFFFF"/>
        <sz val="11.0"/>
      </rPr>
      <t>PJ</t>
    </r>
    <r>
      <rPr>
        <rFont val="Noto Sans CJK SC"/>
        <b/>
        <color rgb="FFFFFFFF"/>
        <sz val="11.0"/>
      </rPr>
      <t>ステータス</t>
    </r>
  </si>
  <si>
    <t>■ 対応履歴（ヒアリング・提案・打合せ・成果物提出）</t>
  </si>
  <si>
    <t>成果物/議事</t>
  </si>
  <si>
    <t>現状ヒアリング・課題整理</t>
  </si>
  <si>
    <t>ヒアリングメモ</t>
  </si>
  <si>
    <t>次回までに業務一覧作成</t>
  </si>
  <si>
    <t>業務フロー可視化・提案資料提出</t>
  </si>
  <si>
    <t>業務フロー図 v1</t>
  </si>
  <si>
    <t>経営層レビュー</t>
  </si>
  <si>
    <t>改善案ワークショップ実施</t>
  </si>
  <si>
    <t>改善案 5項目</t>
  </si>
  <si>
    <t>実装計画書の作成</t>
  </si>
  <si>
    <t>■ 自由記述・顧客メモ（組織体制・PJ背景・関係者など）</t>
  </si>
  <si>
    <t>・代表は現場主義／意思決定が速い
・経理：宮田氏（freee運用中、移行に抵抗あり）
・現場リーダー：高木氏（改善に前向き）
・他社事例の共有を強く求められる傾向</t>
  </si>
  <si>
    <t>顧客カルテ テンプレート（業種別タブ構成）の使い方</t>
  </si>
  <si>
    <t>【1】このテンプレートの構成</t>
  </si>
  <si>
    <t>本ファイルは、業種別に最適化した顧客カルテのタブを8種類用意しています。</t>
  </si>
  <si>
    <t xml:space="preserve">　・個人向け汎用：業種を問わず使える基本フォーマット</t>
  </si>
  <si>
    <t xml:space="preserve">　・美容サロン：施術メニュー、使用薬剤、髪質/肌質を記録</t>
  </si>
  <si>
    <t xml:space="preserve">　・治療院・クリニック：主訴、痛みレベル(1-10)、所見を記録</t>
  </si>
  <si>
    <t xml:space="preserve">　・学習塾・教室：学年、志望校、テスト得点、保護者連絡先を備えた構成</t>
  </si>
  <si>
    <t xml:space="preserve">　・士業：法人顧客・決算月・書類提出期限の管理に対応</t>
  </si>
  <si>
    <t xml:space="preserve">　・法人BtoB営業：決裁者・商談ステータス・案件金額を追える構成</t>
  </si>
  <si>
    <t xml:space="preserve">　・不動産仲介：希望条件・予算・内見履歴を追える構成</t>
  </si>
  <si>
    <t xml:space="preserve">　・コンサルティング：プロジェクト・成果物・議事録を残せる構成</t>
  </si>
  <si>
    <t>各シートは「基本情報」「自動集計」「履歴」「自由記述」の4ブロックで共通設計しています。</t>
  </si>
  <si>
    <t>【2】どのタブを使えばよいか（タブ選びの目安）</t>
  </si>
  <si>
    <t>● 美容室・ネイル・エステ・ペットサロン  → 「美容サロン」</t>
  </si>
  <si>
    <t>● 整骨院・整体・治療院・歯科クリニック  → 「治療院・クリニック」</t>
  </si>
  <si>
    <t>● 学習塾・お稽古教室・スクール        → 「学習塾・教室」</t>
  </si>
  <si>
    <t>● 税理士・行政書士・社労士・司法書士  → 「士業」</t>
  </si>
  <si>
    <r>
      <rPr>
        <rFont val="游ゴシック"/>
        <color rgb="FF000000"/>
        <sz val="11.0"/>
      </rPr>
      <t>● BtoB</t>
    </r>
    <r>
      <rPr>
        <rFont val="Noto Sans CJK SC"/>
        <color rgb="FF000000"/>
        <sz val="11.0"/>
      </rPr>
      <t>営業全般（</t>
    </r>
    <r>
      <rPr>
        <rFont val="游ゴシック"/>
        <color rgb="FF000000"/>
        <sz val="11.0"/>
      </rPr>
      <t>IT</t>
    </r>
    <r>
      <rPr>
        <rFont val="Noto Sans CJK SC"/>
        <color rgb="FF000000"/>
        <sz val="11.0"/>
      </rPr>
      <t>・製造・サービス業など） → 「法人</t>
    </r>
    <r>
      <rPr>
        <rFont val="游ゴシック"/>
        <color rgb="FF000000"/>
        <sz val="11.0"/>
      </rPr>
      <t>BtoB</t>
    </r>
    <r>
      <rPr>
        <rFont val="Noto Sans CJK SC"/>
        <color rgb="FF000000"/>
        <sz val="11.0"/>
      </rPr>
      <t>営業」</t>
    </r>
  </si>
  <si>
    <t>● 不動産仲介・賃貸/売買              → 「不動産仲介」</t>
  </si>
  <si>
    <t>● 経営コンサル・専門サービス           → 「コンサルティング」</t>
  </si>
  <si>
    <t>● どれにも当てはまらない／個人客中心    → 「個人向け汎用」</t>
  </si>
  <si>
    <t>【3】使い方の基本フロー</t>
  </si>
  <si>
    <r>
      <rPr>
        <rFont val="游ゴシック"/>
        <color rgb="FF000000"/>
        <sz val="11.0"/>
      </rPr>
      <t xml:space="preserve">1. </t>
    </r>
    <r>
      <rPr>
        <rFont val="Noto Sans CJK SC"/>
        <color rgb="FF000000"/>
        <sz val="11.0"/>
      </rPr>
      <t>該当する業種タブを開き、「基本情報」を入力します（フリガナ・電話・住所など）。</t>
    </r>
  </si>
  <si>
    <r>
      <rPr>
        <rFont val="游ゴシック"/>
        <color rgb="FF000000"/>
        <sz val="11.0"/>
      </rPr>
      <t xml:space="preserve">2. </t>
    </r>
    <r>
      <rPr>
        <rFont val="Noto Sans CJK SC"/>
        <color rgb="FF000000"/>
        <sz val="11.0"/>
      </rPr>
      <t>来店・対応・商談などがあるたびに、「履歴」セクションに</t>
    </r>
    <r>
      <rPr>
        <rFont val="游ゴシック"/>
        <color rgb="FF000000"/>
        <sz val="11.0"/>
      </rPr>
      <t>1</t>
    </r>
    <r>
      <rPr>
        <rFont val="Noto Sans CJK SC"/>
        <color rgb="FF000000"/>
        <sz val="11.0"/>
      </rPr>
      <t>行ずつ追加します。</t>
    </r>
  </si>
  <si>
    <r>
      <rPr>
        <rFont val="游ゴシック"/>
        <color rgb="FF000000"/>
        <sz val="11.0"/>
      </rPr>
      <t xml:space="preserve">3. </t>
    </r>
    <r>
      <rPr>
        <rFont val="Noto Sans CJK SC"/>
        <color rgb="FF000000"/>
        <sz val="11.0"/>
      </rPr>
      <t>自動集計欄（</t>
    </r>
    <r>
      <rPr>
        <rFont val="游ゴシック"/>
        <color rgb="FF000000"/>
        <sz val="11.0"/>
      </rPr>
      <t>11</t>
    </r>
    <r>
      <rPr>
        <rFont val="Noto Sans CJK SC"/>
        <color rgb="FF000000"/>
        <sz val="11.0"/>
      </rPr>
      <t>〜</t>
    </r>
    <r>
      <rPr>
        <rFont val="游ゴシック"/>
        <color rgb="FF000000"/>
        <sz val="11.0"/>
      </rPr>
      <t>12</t>
    </r>
    <r>
      <rPr>
        <rFont val="Noto Sans CJK SC"/>
        <color rgb="FF000000"/>
        <sz val="11.0"/>
      </rPr>
      <t>行目）は関数で自動計算されるため、直接編集しないでください。</t>
    </r>
  </si>
  <si>
    <r>
      <rPr>
        <rFont val="游ゴシック"/>
        <color rgb="FF000000"/>
        <sz val="11.0"/>
      </rPr>
      <t xml:space="preserve">4. </t>
    </r>
    <r>
      <rPr>
        <rFont val="Noto Sans CJK SC"/>
        <color rgb="FF000000"/>
        <sz val="11.0"/>
      </rPr>
      <t>お客様の性格・好み・気づきは「自由記述」欄に随時メモします。</t>
    </r>
  </si>
  <si>
    <r>
      <rPr>
        <rFont val="游ゴシック"/>
        <color rgb="FF000000"/>
        <sz val="11.0"/>
      </rPr>
      <t xml:space="preserve">5. </t>
    </r>
    <r>
      <rPr>
        <rFont val="Noto Sans CJK SC"/>
        <color rgb="FF000000"/>
        <sz val="11.0"/>
      </rPr>
      <t>複数のお客様を管理する場合は、シートを右クリック→「移動またはコピー」で複製し、顧客ごとに</t>
    </r>
    <r>
      <rPr>
        <rFont val="游ゴシック"/>
        <color rgb="FF000000"/>
        <sz val="11.0"/>
      </rPr>
      <t>1</t>
    </r>
    <r>
      <rPr>
        <rFont val="Noto Sans CJK SC"/>
        <color rgb="FF000000"/>
        <sz val="11.0"/>
      </rPr>
      <t>シートずつ使う運用が便利です。</t>
    </r>
  </si>
  <si>
    <t>【4】使用している関数の解説（全シート共通）</t>
  </si>
  <si>
    <t>● 来店回数 / 対応回数 ＝COUNTA(A15:A114)</t>
  </si>
  <si>
    <t xml:space="preserve">　履歴の「日付」列にデータがある行数をカウント。</t>
  </si>
  <si>
    <t>● 累計購入金額 / 累計報酬額 ＝SUM(C15:C114)</t>
  </si>
  <si>
    <t xml:space="preserve">　履歴の「金額」列の合計を算出。</t>
  </si>
  <si>
    <t>● 平均単価 ＝IFERROR(B12/A12,0)</t>
  </si>
  <si>
    <t xml:space="preserve">　累計金額÷回数。回数0のときに0を返すようIFERRORを併用。</t>
  </si>
  <si>
    <t>● 最終接触日 ＝IFERROR(MAX(A15:A114),"")</t>
  </si>
  <si>
    <t xml:space="preserve">　履歴で最も新しい日付を表示。</t>
  </si>
  <si>
    <t>● 経過日数 ＝IFERROR(TODAY()-D12,"")</t>
  </si>
  <si>
    <t xml:space="preserve">　本日から最終接触日までの日数を表示（ファイルを開いた日に応じて自動更新）。</t>
  </si>
  <si>
    <t>● ステータス判定（業種により内容が変わります）</t>
  </si>
  <si>
    <t xml:space="preserve">　例：個人向け／美容サロン  →  =IF(A12&gt;=2,"リピート","新規")</t>
  </si>
  <si>
    <t xml:space="preserve">　例：治療院  →  =IF(A12&gt;=5,"継続","新規")</t>
  </si>
  <si>
    <t xml:space="preserve">　例：BtoB営業  →  =IF(A12&gt;=3,"商談中","見込み")</t>
  </si>
  <si>
    <t>【5】カスタマイズのヒント</t>
  </si>
  <si>
    <t>・行数を増やすときは、関数の参照範囲（A15:A114 など）の末尾を伸ばしてください。</t>
  </si>
  <si>
    <t>・列のラベルや項目は自由に書き換えられます。色や枠線はそのまま残しても問題ありません。</t>
  </si>
  <si>
    <t>・条件付き書式で「経過日数 &gt; 90」のセルをハイライトすると、休眠顧客が一目でわかります。</t>
  </si>
  <si>
    <t>・ファイルにはパスワードを設定して保管してください（[ファイル] → [情報] → [ブックの保護] → [パスワードを使用して暗号化]）。</t>
  </si>
  <si>
    <t>・顧客数が増えたら、業種ごとに別ファイルに分割すると動作が軽くなります。</t>
  </si>
  <si>
    <t>【6】注意事項</t>
  </si>
  <si>
    <t>・このテンプレートは無料配布のサンプルです。実運用前に自社の項目要件に合わせて調整してください。</t>
  </si>
  <si>
    <t>・個人情報の管理に関しては、各社の規程および関連法令を遵守してご利用ください。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</si>
</sst>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yyyy/mm/dd"/>
    <numFmt numFmtId="165" formatCode="\¥#,##0"/>
    <numFmt numFmtId="166" formatCode="0\日"/>
  </numFmts>
  <fonts count="21">
    <font>
      <sz val="11.0"/>
      <color theme="1"/>
      <name val="Calibri"/>
      <scheme val="minor"/>
    </font>
    <font>
      <b/>
      <sz val="18.0"/>
      <color rgb="FFFFFFFF"/>
      <name val="Noto Sans"/>
    </font>
    <font/>
    <font>
      <sz val="11.0"/>
      <color theme="1"/>
      <name val="Calibri"/>
    </font>
    <font>
      <b/>
      <sz val="11.0"/>
      <color rgb="FFFFFFFF"/>
      <name val="Noto Sans"/>
    </font>
    <font>
      <sz val="11.0"/>
      <color rgb="FF000000"/>
      <name val="游ゴシック"/>
    </font>
    <font>
      <sz val="11.0"/>
      <color rgb="FF000000"/>
      <name val="Noto Sans"/>
    </font>
    <font>
      <b/>
      <sz val="12.0"/>
      <color rgb="FF2F5496"/>
      <name val="Noto Sans"/>
    </font>
    <font>
      <b/>
      <sz val="11.0"/>
      <color rgb="FF000000"/>
      <name val="游ゴシック"/>
    </font>
    <font>
      <b/>
      <sz val="11.0"/>
      <color rgb="FF000000"/>
      <name val="Noto Sans"/>
    </font>
    <font>
      <sz val="10.0"/>
      <color rgb="FF666666"/>
      <name val="Noto Sans"/>
    </font>
    <font>
      <b/>
      <sz val="12.0"/>
      <color rgb="FFC0504D"/>
      <name val="Noto Sans"/>
    </font>
    <font>
      <b/>
      <sz val="12.0"/>
      <color rgb="FF4F7942"/>
      <name val="Noto Sans"/>
    </font>
    <font>
      <b/>
      <sz val="12.0"/>
      <color rgb="FFBF8F00"/>
      <name val="Noto Sans"/>
    </font>
    <font>
      <b/>
      <sz val="12.0"/>
      <color rgb="FF403151"/>
      <name val="Noto Sans"/>
    </font>
    <font>
      <b/>
      <sz val="12.0"/>
      <color rgb="FF2E75B6"/>
      <name val="Noto Sans"/>
    </font>
    <font>
      <b/>
      <sz val="12.0"/>
      <color rgb="FF806000"/>
      <name val="Noto Sans"/>
    </font>
    <font>
      <b/>
      <sz val="12.0"/>
      <color rgb="FF325E80"/>
      <name val="Noto Sans"/>
    </font>
    <font>
      <b/>
      <sz val="11.0"/>
      <color rgb="FFFFFFFF"/>
      <name val="游ゴシック"/>
    </font>
    <font>
      <b/>
      <sz val="16.0"/>
      <color rgb="FF2F5496"/>
      <name val="Noto Sans"/>
    </font>
    <font>
      <b/>
      <sz val="14.0"/>
      <color rgb="FF2F5496"/>
      <name val="Noto Sans"/>
    </font>
  </fonts>
  <fills count="26">
    <fill>
      <patternFill patternType="none"/>
    </fill>
    <fill>
      <patternFill patternType="lightGray"/>
    </fill>
    <fill>
      <patternFill patternType="solid">
        <fgColor rgb="FF2F5496"/>
        <bgColor rgb="FF2F5496"/>
      </patternFill>
    </fill>
    <fill>
      <patternFill patternType="solid">
        <fgColor rgb="FF5B9BD5"/>
        <bgColor rgb="FF5B9BD5"/>
      </patternFill>
    </fill>
    <fill>
      <patternFill patternType="solid">
        <fgColor rgb="FFDEEBF7"/>
        <bgColor rgb="FFDEEBF7"/>
      </patternFill>
    </fill>
    <fill>
      <patternFill patternType="solid">
        <fgColor rgb="FFFFFFFF"/>
        <bgColor rgb="FFFFFFFF"/>
      </patternFill>
    </fill>
    <fill>
      <patternFill patternType="solid">
        <fgColor rgb="FFEFEFEF"/>
        <bgColor rgb="FFEFEFEF"/>
      </patternFill>
    </fill>
    <fill>
      <patternFill patternType="solid">
        <fgColor rgb="FFFFF2CC"/>
        <bgColor rgb="FFFFF2CC"/>
      </patternFill>
    </fill>
    <fill>
      <patternFill patternType="solid">
        <fgColor rgb="FFC0504D"/>
        <bgColor rgb="FFC0504D"/>
      </patternFill>
    </fill>
    <fill>
      <patternFill patternType="solid">
        <fgColor rgb="FFE0676C"/>
        <bgColor rgb="FFE0676C"/>
      </patternFill>
    </fill>
    <fill>
      <patternFill patternType="solid">
        <fgColor rgb="FFFBE4E4"/>
        <bgColor rgb="FFFBE4E4"/>
      </patternFill>
    </fill>
    <fill>
      <patternFill patternType="solid">
        <fgColor rgb="FF4F7942"/>
        <bgColor rgb="FF4F7942"/>
      </patternFill>
    </fill>
    <fill>
      <patternFill patternType="solid">
        <fgColor rgb="FF70A66B"/>
        <bgColor rgb="FF70A66B"/>
      </patternFill>
    </fill>
    <fill>
      <patternFill patternType="solid">
        <fgColor rgb="FFE6F0DD"/>
        <bgColor rgb="FFE6F0DD"/>
      </patternFill>
    </fill>
    <fill>
      <patternFill patternType="solid">
        <fgColor rgb="FFBF8F00"/>
        <bgColor rgb="FFBF8F00"/>
      </patternFill>
    </fill>
    <fill>
      <patternFill patternType="solid">
        <fgColor rgb="FFD9A93C"/>
        <bgColor rgb="FFD9A93C"/>
      </patternFill>
    </fill>
    <fill>
      <patternFill patternType="solid">
        <fgColor rgb="FF403151"/>
        <bgColor rgb="FF403151"/>
      </patternFill>
    </fill>
    <fill>
      <patternFill patternType="solid">
        <fgColor rgb="FF6E5687"/>
        <bgColor rgb="FF6E5687"/>
      </patternFill>
    </fill>
    <fill>
      <patternFill patternType="solid">
        <fgColor rgb="FFE4DDF0"/>
        <bgColor rgb="FFE4DDF0"/>
      </patternFill>
    </fill>
    <fill>
      <patternFill patternType="solid">
        <fgColor rgb="FF2E75B6"/>
        <bgColor rgb="FF2E75B6"/>
      </patternFill>
    </fill>
    <fill>
      <patternFill patternType="solid">
        <fgColor rgb="FF806000"/>
        <bgColor rgb="FF806000"/>
      </patternFill>
    </fill>
    <fill>
      <patternFill patternType="solid">
        <fgColor rgb="FFB59000"/>
        <bgColor rgb="FFB59000"/>
      </patternFill>
    </fill>
    <fill>
      <patternFill patternType="solid">
        <fgColor rgb="FFFFE699"/>
        <bgColor rgb="FFFFE699"/>
      </patternFill>
    </fill>
    <fill>
      <patternFill patternType="solid">
        <fgColor rgb="FF325E80"/>
        <bgColor rgb="FF325E80"/>
      </patternFill>
    </fill>
    <fill>
      <patternFill patternType="solid">
        <fgColor rgb="FF4F87B5"/>
        <bgColor rgb="FF4F87B5"/>
      </patternFill>
    </fill>
    <fill>
      <patternFill patternType="solid">
        <fgColor rgb="FFD6E5F0"/>
        <bgColor rgb="FFD6E5F0"/>
      </patternFill>
    </fill>
  </fills>
  <borders count="20">
    <border/>
    <border>
      <left/>
      <top/>
    </border>
    <border>
      <top/>
    </border>
    <border>
      <right/>
      <top/>
    </border>
    <border>
      <left/>
      <bottom/>
    </border>
    <border>
      <bottom/>
    </border>
    <border>
      <right/>
      <bottom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</border>
    <border>
      <left style="thin">
        <color rgb="FFBFBFBF"/>
      </left>
      <top style="thin">
        <color rgb="FFBFBFBF"/>
      </top>
      <bottom style="thin">
        <color rgb="FFBFBFBF"/>
      </bottom>
    </border>
    <border>
      <top style="thin">
        <color rgb="FFBFBFBF"/>
      </top>
      <bottom style="thin">
        <color rgb="FFBFBFBF"/>
      </bottom>
    </border>
    <border>
      <right style="thin">
        <color rgb="FFBFBFBF"/>
      </right>
      <top style="thin">
        <color rgb="FFBFBFBF"/>
      </top>
      <bottom style="thin">
        <color rgb="FFBFBFBF"/>
      </bottom>
    </border>
    <border>
      <left/>
      <top/>
      <bottom/>
    </border>
    <border>
      <top/>
      <bottom/>
    </border>
    <border>
      <right/>
      <top/>
      <bottom/>
    </border>
    <border>
      <left style="thin">
        <color rgb="FFBFBFBF"/>
      </left>
      <top style="thin">
        <color rgb="FFBFBFBF"/>
      </top>
    </border>
    <border>
      <top style="thin">
        <color rgb="FFBFBFBF"/>
      </top>
    </border>
    <border>
      <right/>
      <top style="thin">
        <color rgb="FFBFBFBF"/>
      </top>
    </border>
    <border>
      <left style="thin">
        <color rgb="FFBFBFBF"/>
      </left>
    </border>
    <border>
      <right/>
    </border>
    <border>
      <left style="thin">
        <color rgb="FFBFBFBF"/>
      </left>
      <bottom/>
    </border>
  </borders>
  <cellStyleXfs count="1">
    <xf borderId="0" fillId="0" fontId="0" numFmtId="0" applyAlignment="1" applyFont="1"/>
  </cellStyleXfs>
  <cellXfs count="94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shrinkToFit="0" vertical="bottom" wrapText="0"/>
    </xf>
    <xf borderId="4" fillId="0" fontId="2" numFmtId="0" xfId="0" applyBorder="1" applyFont="1"/>
    <xf borderId="5" fillId="0" fontId="2" numFmtId="0" xfId="0" applyBorder="1" applyFont="1"/>
    <xf borderId="6" fillId="0" fontId="2" numFmtId="0" xfId="0" applyBorder="1" applyFont="1"/>
    <xf borderId="7" fillId="3" fontId="4" numFmtId="0" xfId="0" applyAlignment="1" applyBorder="1" applyFill="1" applyFont="1">
      <alignment horizontal="center" shrinkToFit="0" vertical="center" wrapText="1"/>
    </xf>
    <xf borderId="7" fillId="0" fontId="5" numFmtId="0" xfId="0" applyAlignment="1" applyBorder="1" applyFont="1">
      <alignment horizontal="left" shrinkToFit="0" vertical="center" wrapText="1"/>
    </xf>
    <xf borderId="8" fillId="0" fontId="6" numFmtId="0" xfId="0" applyAlignment="1" applyBorder="1" applyFont="1">
      <alignment horizontal="left" shrinkToFit="0" vertical="center" wrapText="1"/>
    </xf>
    <xf borderId="9" fillId="0" fontId="2" numFmtId="0" xfId="0" applyBorder="1" applyFont="1"/>
    <xf borderId="10" fillId="0" fontId="2" numFmtId="0" xfId="0" applyBorder="1" applyFont="1"/>
    <xf borderId="11" fillId="4" fontId="7" numFmtId="0" xfId="0" applyAlignment="1" applyBorder="1" applyFill="1" applyFont="1">
      <alignment horizontal="left" shrinkToFit="0" vertical="center" wrapText="1"/>
    </xf>
    <xf borderId="12" fillId="0" fontId="2" numFmtId="0" xfId="0" applyBorder="1" applyFont="1"/>
    <xf borderId="13" fillId="0" fontId="2" numFmtId="0" xfId="0" applyBorder="1" applyFont="1"/>
    <xf borderId="7" fillId="5" fontId="6" numFmtId="0" xfId="0" applyAlignment="1" applyBorder="1" applyFill="1" applyFont="1">
      <alignment horizontal="left" shrinkToFit="0" vertical="center" wrapText="1"/>
    </xf>
    <xf borderId="8" fillId="5" fontId="6" numFmtId="0" xfId="0" applyAlignment="1" applyBorder="1" applyFont="1">
      <alignment horizontal="left" shrinkToFit="0" vertical="center" wrapText="1"/>
    </xf>
    <xf borderId="7" fillId="5" fontId="5" numFmtId="164" xfId="0" applyAlignment="1" applyBorder="1" applyFont="1" applyNumberFormat="1">
      <alignment horizontal="left" shrinkToFit="0" vertical="center" wrapText="1"/>
    </xf>
    <xf borderId="8" fillId="5" fontId="5" numFmtId="164" xfId="0" applyAlignment="1" applyBorder="1" applyFont="1" applyNumberFormat="1">
      <alignment horizontal="left" shrinkToFit="0" vertical="center" wrapText="1"/>
    </xf>
    <xf borderId="7" fillId="5" fontId="5" numFmtId="0" xfId="0" applyAlignment="1" applyBorder="1" applyFont="1">
      <alignment horizontal="left" readingOrder="0" shrinkToFit="0" vertical="center" wrapText="1"/>
    </xf>
    <xf borderId="8" fillId="5" fontId="5" numFmtId="0" xfId="0" applyAlignment="1" applyBorder="1" applyFont="1">
      <alignment horizontal="left" shrinkToFit="0" vertical="center" wrapText="1"/>
    </xf>
    <xf borderId="7" fillId="2" fontId="4" numFmtId="0" xfId="0" applyAlignment="1" applyBorder="1" applyFont="1">
      <alignment horizontal="center" shrinkToFit="0" vertical="center" wrapText="1"/>
    </xf>
    <xf borderId="7" fillId="4" fontId="8" numFmtId="0" xfId="0" applyAlignment="1" applyBorder="1" applyFont="1">
      <alignment horizontal="center" shrinkToFit="0" vertical="center" wrapText="1"/>
    </xf>
    <xf borderId="7" fillId="4" fontId="8" numFmtId="165" xfId="0" applyAlignment="1" applyBorder="1" applyFont="1" applyNumberFormat="1">
      <alignment horizontal="center" shrinkToFit="0" vertical="center" wrapText="1"/>
    </xf>
    <xf borderId="7" fillId="4" fontId="8" numFmtId="164" xfId="0" applyAlignment="1" applyBorder="1" applyFont="1" applyNumberFormat="1">
      <alignment horizontal="center" shrinkToFit="0" vertical="center" wrapText="1"/>
    </xf>
    <xf borderId="7" fillId="4" fontId="8" numFmtId="166" xfId="0" applyAlignment="1" applyBorder="1" applyFont="1" applyNumberFormat="1">
      <alignment horizontal="center" shrinkToFit="0" vertical="center" wrapText="1"/>
    </xf>
    <xf borderId="7" fillId="6" fontId="9" numFmtId="0" xfId="0" applyAlignment="1" applyBorder="1" applyFill="1" applyFont="1">
      <alignment horizontal="center" shrinkToFit="0" vertical="center" wrapText="1"/>
    </xf>
    <xf borderId="7" fillId="5" fontId="5" numFmtId="165" xfId="0" applyAlignment="1" applyBorder="1" applyFont="1" applyNumberFormat="1">
      <alignment horizontal="right" shrinkToFit="0" vertical="center" wrapText="0"/>
    </xf>
    <xf borderId="7" fillId="5" fontId="5" numFmtId="0" xfId="0" applyAlignment="1" applyBorder="1" applyFont="1">
      <alignment horizontal="left" shrinkToFit="0" vertical="center" wrapText="1"/>
    </xf>
    <xf borderId="14" fillId="7" fontId="6" numFmtId="0" xfId="0" applyAlignment="1" applyBorder="1" applyFill="1" applyFont="1">
      <alignment horizontal="left" shrinkToFit="0" vertical="top" wrapText="1"/>
    </xf>
    <xf borderId="15" fillId="0" fontId="2" numFmtId="0" xfId="0" applyBorder="1" applyFont="1"/>
    <xf borderId="16" fillId="0" fontId="2" numFmtId="0" xfId="0" applyBorder="1" applyFont="1"/>
    <xf borderId="17" fillId="0" fontId="2" numFmtId="0" xfId="0" applyBorder="1" applyFont="1"/>
    <xf borderId="18" fillId="0" fontId="2" numFmtId="0" xfId="0" applyBorder="1" applyFont="1"/>
    <xf borderId="19" fillId="0" fontId="2" numFmtId="0" xfId="0" applyBorder="1" applyFont="1"/>
    <xf borderId="0" fillId="0" fontId="10" numFmtId="0" xfId="0" applyAlignment="1" applyFont="1">
      <alignment horizontal="left" shrinkToFit="0" vertical="center" wrapText="1"/>
    </xf>
    <xf borderId="1" fillId="8" fontId="1" numFmtId="0" xfId="0" applyAlignment="1" applyBorder="1" applyFill="1" applyFont="1">
      <alignment horizontal="center" shrinkToFit="0" vertical="center" wrapText="1"/>
    </xf>
    <xf borderId="7" fillId="9" fontId="4" numFmtId="0" xfId="0" applyAlignment="1" applyBorder="1" applyFill="1" applyFont="1">
      <alignment horizontal="center" shrinkToFit="0" vertical="center" wrapText="1"/>
    </xf>
    <xf borderId="11" fillId="10" fontId="11" numFmtId="0" xfId="0" applyAlignment="1" applyBorder="1" applyFill="1" applyFont="1">
      <alignment horizontal="left" shrinkToFit="0" vertical="center" wrapText="1"/>
    </xf>
    <xf borderId="7" fillId="8" fontId="4" numFmtId="0" xfId="0" applyAlignment="1" applyBorder="1" applyFont="1">
      <alignment horizontal="center" shrinkToFit="0" vertical="center" wrapText="1"/>
    </xf>
    <xf borderId="7" fillId="10" fontId="8" numFmtId="0" xfId="0" applyAlignment="1" applyBorder="1" applyFont="1">
      <alignment horizontal="center" shrinkToFit="0" vertical="center" wrapText="1"/>
    </xf>
    <xf borderId="7" fillId="10" fontId="8" numFmtId="165" xfId="0" applyAlignment="1" applyBorder="1" applyFont="1" applyNumberFormat="1">
      <alignment horizontal="center" shrinkToFit="0" vertical="center" wrapText="1"/>
    </xf>
    <xf borderId="7" fillId="10" fontId="8" numFmtId="164" xfId="0" applyAlignment="1" applyBorder="1" applyFont="1" applyNumberFormat="1">
      <alignment horizontal="center" shrinkToFit="0" vertical="center" wrapText="1"/>
    </xf>
    <xf borderId="7" fillId="10" fontId="8" numFmtId="166" xfId="0" applyAlignment="1" applyBorder="1" applyFont="1" applyNumberFormat="1">
      <alignment horizontal="center" shrinkToFit="0" vertical="center" wrapText="1"/>
    </xf>
    <xf borderId="1" fillId="11" fontId="1" numFmtId="0" xfId="0" applyAlignment="1" applyBorder="1" applyFill="1" applyFont="1">
      <alignment horizontal="center" shrinkToFit="0" vertical="center" wrapText="1"/>
    </xf>
    <xf borderId="7" fillId="12" fontId="4" numFmtId="0" xfId="0" applyAlignment="1" applyBorder="1" applyFill="1" applyFont="1">
      <alignment horizontal="center" shrinkToFit="0" vertical="center" wrapText="1"/>
    </xf>
    <xf borderId="11" fillId="13" fontId="12" numFmtId="0" xfId="0" applyAlignment="1" applyBorder="1" applyFill="1" applyFont="1">
      <alignment horizontal="left" shrinkToFit="0" vertical="center" wrapText="1"/>
    </xf>
    <xf borderId="7" fillId="11" fontId="4" numFmtId="0" xfId="0" applyAlignment="1" applyBorder="1" applyFont="1">
      <alignment horizontal="center" shrinkToFit="0" vertical="center" wrapText="1"/>
    </xf>
    <xf borderId="7" fillId="13" fontId="8" numFmtId="0" xfId="0" applyAlignment="1" applyBorder="1" applyFont="1">
      <alignment horizontal="center" shrinkToFit="0" vertical="center" wrapText="1"/>
    </xf>
    <xf borderId="7" fillId="13" fontId="8" numFmtId="165" xfId="0" applyAlignment="1" applyBorder="1" applyFont="1" applyNumberFormat="1">
      <alignment horizontal="center" shrinkToFit="0" vertical="center" wrapText="1"/>
    </xf>
    <xf borderId="7" fillId="13" fontId="8" numFmtId="164" xfId="0" applyAlignment="1" applyBorder="1" applyFont="1" applyNumberFormat="1">
      <alignment horizontal="center" shrinkToFit="0" vertical="center" wrapText="1"/>
    </xf>
    <xf borderId="7" fillId="13" fontId="8" numFmtId="166" xfId="0" applyAlignment="1" applyBorder="1" applyFont="1" applyNumberFormat="1">
      <alignment horizontal="center" shrinkToFit="0" vertical="center" wrapText="1"/>
    </xf>
    <xf borderId="7" fillId="5" fontId="5" numFmtId="0" xfId="0" applyAlignment="1" applyBorder="1" applyFont="1">
      <alignment horizontal="right" shrinkToFit="0" vertical="center" wrapText="0"/>
    </xf>
    <xf borderId="1" fillId="14" fontId="1" numFmtId="0" xfId="0" applyAlignment="1" applyBorder="1" applyFill="1" applyFont="1">
      <alignment horizontal="center" shrinkToFit="0" vertical="center" wrapText="1"/>
    </xf>
    <xf borderId="7" fillId="15" fontId="4" numFmtId="0" xfId="0" applyAlignment="1" applyBorder="1" applyFill="1" applyFont="1">
      <alignment horizontal="center" shrinkToFit="0" vertical="center" wrapText="1"/>
    </xf>
    <xf borderId="11" fillId="7" fontId="13" numFmtId="0" xfId="0" applyAlignment="1" applyBorder="1" applyFont="1">
      <alignment horizontal="left" shrinkToFit="0" vertical="center" wrapText="1"/>
    </xf>
    <xf borderId="7" fillId="14" fontId="4" numFmtId="0" xfId="0" applyAlignment="1" applyBorder="1" applyFont="1">
      <alignment horizontal="center" shrinkToFit="0" vertical="center" wrapText="1"/>
    </xf>
    <xf borderId="7" fillId="7" fontId="8" numFmtId="0" xfId="0" applyAlignment="1" applyBorder="1" applyFont="1">
      <alignment horizontal="center" shrinkToFit="0" vertical="center" wrapText="1"/>
    </xf>
    <xf borderId="7" fillId="7" fontId="8" numFmtId="165" xfId="0" applyAlignment="1" applyBorder="1" applyFont="1" applyNumberFormat="1">
      <alignment horizontal="center" shrinkToFit="0" vertical="center" wrapText="1"/>
    </xf>
    <xf borderId="7" fillId="7" fontId="8" numFmtId="164" xfId="0" applyAlignment="1" applyBorder="1" applyFont="1" applyNumberFormat="1">
      <alignment horizontal="center" shrinkToFit="0" vertical="center" wrapText="1"/>
    </xf>
    <xf borderId="7" fillId="7" fontId="8" numFmtId="166" xfId="0" applyAlignment="1" applyBorder="1" applyFont="1" applyNumberFormat="1">
      <alignment horizontal="center" shrinkToFit="0" vertical="center" wrapText="1"/>
    </xf>
    <xf borderId="1" fillId="16" fontId="1" numFmtId="0" xfId="0" applyAlignment="1" applyBorder="1" applyFill="1" applyFont="1">
      <alignment horizontal="center" shrinkToFit="0" vertical="center" wrapText="1"/>
    </xf>
    <xf borderId="7" fillId="17" fontId="4" numFmtId="0" xfId="0" applyAlignment="1" applyBorder="1" applyFill="1" applyFont="1">
      <alignment horizontal="center" shrinkToFit="0" vertical="center" wrapText="1"/>
    </xf>
    <xf borderId="11" fillId="18" fontId="14" numFmtId="0" xfId="0" applyAlignment="1" applyBorder="1" applyFill="1" applyFont="1">
      <alignment horizontal="left" shrinkToFit="0" vertical="center" wrapText="1"/>
    </xf>
    <xf borderId="7" fillId="16" fontId="4" numFmtId="0" xfId="0" applyAlignment="1" applyBorder="1" applyFont="1">
      <alignment horizontal="center" shrinkToFit="0" vertical="center" wrapText="1"/>
    </xf>
    <xf borderId="7" fillId="18" fontId="8" numFmtId="0" xfId="0" applyAlignment="1" applyBorder="1" applyFont="1">
      <alignment horizontal="center" shrinkToFit="0" vertical="center" wrapText="1"/>
    </xf>
    <xf borderId="7" fillId="18" fontId="8" numFmtId="165" xfId="0" applyAlignment="1" applyBorder="1" applyFont="1" applyNumberFormat="1">
      <alignment horizontal="center" shrinkToFit="0" vertical="center" wrapText="1"/>
    </xf>
    <xf borderId="7" fillId="18" fontId="8" numFmtId="164" xfId="0" applyAlignment="1" applyBorder="1" applyFont="1" applyNumberFormat="1">
      <alignment horizontal="center" shrinkToFit="0" vertical="center" wrapText="1"/>
    </xf>
    <xf borderId="7" fillId="18" fontId="8" numFmtId="166" xfId="0" applyAlignment="1" applyBorder="1" applyFont="1" applyNumberFormat="1">
      <alignment horizontal="center" shrinkToFit="0" vertical="center" wrapText="1"/>
    </xf>
    <xf borderId="1" fillId="19" fontId="1" numFmtId="0" xfId="0" applyAlignment="1" applyBorder="1" applyFill="1" applyFont="1">
      <alignment horizontal="center" shrinkToFit="0" vertical="center" wrapText="1"/>
    </xf>
    <xf borderId="11" fillId="4" fontId="15" numFmtId="0" xfId="0" applyAlignment="1" applyBorder="1" applyFont="1">
      <alignment horizontal="left" shrinkToFit="0" vertical="center" wrapText="1"/>
    </xf>
    <xf borderId="7" fillId="19" fontId="4" numFmtId="0" xfId="0" applyAlignment="1" applyBorder="1" applyFont="1">
      <alignment horizontal="center" shrinkToFit="0" vertical="center" wrapText="1"/>
    </xf>
    <xf borderId="1" fillId="20" fontId="1" numFmtId="0" xfId="0" applyAlignment="1" applyBorder="1" applyFill="1" applyFont="1">
      <alignment horizontal="center" shrinkToFit="0" vertical="center" wrapText="1"/>
    </xf>
    <xf borderId="7" fillId="21" fontId="4" numFmtId="0" xfId="0" applyAlignment="1" applyBorder="1" applyFill="1" applyFont="1">
      <alignment horizontal="center" shrinkToFit="0" vertical="center" wrapText="1"/>
    </xf>
    <xf borderId="11" fillId="22" fontId="16" numFmtId="0" xfId="0" applyAlignment="1" applyBorder="1" applyFill="1" applyFont="1">
      <alignment horizontal="left" shrinkToFit="0" vertical="center" wrapText="1"/>
    </xf>
    <xf borderId="7" fillId="20" fontId="4" numFmtId="0" xfId="0" applyAlignment="1" applyBorder="1" applyFont="1">
      <alignment horizontal="center" shrinkToFit="0" vertical="center" wrapText="1"/>
    </xf>
    <xf borderId="7" fillId="22" fontId="8" numFmtId="0" xfId="0" applyAlignment="1" applyBorder="1" applyFont="1">
      <alignment horizontal="center" shrinkToFit="0" vertical="center" wrapText="1"/>
    </xf>
    <xf borderId="7" fillId="22" fontId="8" numFmtId="165" xfId="0" applyAlignment="1" applyBorder="1" applyFont="1" applyNumberFormat="1">
      <alignment horizontal="center" shrinkToFit="0" vertical="center" wrapText="1"/>
    </xf>
    <xf borderId="7" fillId="22" fontId="8" numFmtId="164" xfId="0" applyAlignment="1" applyBorder="1" applyFont="1" applyNumberFormat="1">
      <alignment horizontal="center" shrinkToFit="0" vertical="center" wrapText="1"/>
    </xf>
    <xf borderId="7" fillId="22" fontId="8" numFmtId="166" xfId="0" applyAlignment="1" applyBorder="1" applyFont="1" applyNumberFormat="1">
      <alignment horizontal="center" shrinkToFit="0" vertical="center" wrapText="1"/>
    </xf>
    <xf borderId="1" fillId="23" fontId="1" numFmtId="0" xfId="0" applyAlignment="1" applyBorder="1" applyFill="1" applyFont="1">
      <alignment horizontal="center" shrinkToFit="0" vertical="center" wrapText="1"/>
    </xf>
    <xf borderId="7" fillId="24" fontId="4" numFmtId="0" xfId="0" applyAlignment="1" applyBorder="1" applyFill="1" applyFont="1">
      <alignment horizontal="center" shrinkToFit="0" vertical="center" wrapText="1"/>
    </xf>
    <xf borderId="11" fillId="25" fontId="17" numFmtId="0" xfId="0" applyAlignment="1" applyBorder="1" applyFill="1" applyFont="1">
      <alignment horizontal="left" shrinkToFit="0" vertical="center" wrapText="1"/>
    </xf>
    <xf borderId="7" fillId="23" fontId="4" numFmtId="0" xfId="0" applyAlignment="1" applyBorder="1" applyFont="1">
      <alignment horizontal="center" shrinkToFit="0" vertical="center" wrapText="1"/>
    </xf>
    <xf borderId="7" fillId="23" fontId="18" numFmtId="0" xfId="0" applyAlignment="1" applyBorder="1" applyFont="1">
      <alignment horizontal="center" shrinkToFit="0" vertical="center" wrapText="1"/>
    </xf>
    <xf borderId="7" fillId="25" fontId="8" numFmtId="0" xfId="0" applyAlignment="1" applyBorder="1" applyFont="1">
      <alignment horizontal="center" shrinkToFit="0" vertical="center" wrapText="1"/>
    </xf>
    <xf borderId="7" fillId="25" fontId="8" numFmtId="165" xfId="0" applyAlignment="1" applyBorder="1" applyFont="1" applyNumberFormat="1">
      <alignment horizontal="center" shrinkToFit="0" vertical="center" wrapText="1"/>
    </xf>
    <xf borderId="7" fillId="25" fontId="8" numFmtId="164" xfId="0" applyAlignment="1" applyBorder="1" applyFont="1" applyNumberFormat="1">
      <alignment horizontal="center" shrinkToFit="0" vertical="center" wrapText="1"/>
    </xf>
    <xf borderId="7" fillId="25" fontId="8" numFmtId="166" xfId="0" applyAlignment="1" applyBorder="1" applyFont="1" applyNumberFormat="1">
      <alignment horizontal="center" shrinkToFit="0" vertical="center" wrapText="1"/>
    </xf>
    <xf borderId="0" fillId="0" fontId="19" numFmtId="0" xfId="0" applyAlignment="1" applyFont="1">
      <alignment horizontal="left" shrinkToFit="0" vertical="center" wrapText="1"/>
    </xf>
    <xf borderId="0" fillId="0" fontId="20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customschemas.google.com/relationships/workbookmetadata" Target="metadata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1" width="14.0"/>
    <col customWidth="1" min="2" max="2" width="28.0"/>
    <col customWidth="1" min="3" max="3" width="14.0"/>
    <col customWidth="1" min="4" max="4" width="16.0"/>
    <col customWidth="1" min="5" max="5" width="24.0"/>
    <col customWidth="1" min="6" max="6" width="28.0"/>
  </cols>
  <sheetData>
    <row r="1" ht="24.0" customHeight="1">
      <c r="A1" s="1" t="s">
        <v>0</v>
      </c>
      <c r="B1" s="2"/>
      <c r="C1" s="2"/>
      <c r="D1" s="2"/>
      <c r="E1" s="2"/>
      <c r="F1" s="3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5.75" customHeight="1">
      <c r="A2" s="5"/>
      <c r="B2" s="6"/>
      <c r="C2" s="6"/>
      <c r="D2" s="6"/>
      <c r="E2" s="6"/>
      <c r="F2" s="7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24.0" customHeight="1">
      <c r="A3" s="8" t="s">
        <v>1</v>
      </c>
      <c r="B3" s="9" t="s">
        <v>2</v>
      </c>
      <c r="C3" s="8" t="s">
        <v>3</v>
      </c>
      <c r="D3" s="10" t="s">
        <v>4</v>
      </c>
      <c r="E3" s="11"/>
      <c r="F3" s="12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24.0" customHeight="1">
      <c r="A4" s="13" t="s">
        <v>5</v>
      </c>
      <c r="B4" s="14"/>
      <c r="C4" s="14"/>
      <c r="D4" s="14"/>
      <c r="E4" s="14"/>
      <c r="F4" s="15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24.0" customHeight="1">
      <c r="A5" s="8" t="s">
        <v>6</v>
      </c>
      <c r="B5" s="16" t="s">
        <v>7</v>
      </c>
      <c r="C5" s="8" t="s">
        <v>8</v>
      </c>
      <c r="D5" s="17" t="s">
        <v>9</v>
      </c>
      <c r="E5" s="11"/>
      <c r="F5" s="12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24.0" customHeight="1">
      <c r="A6" s="8" t="s">
        <v>10</v>
      </c>
      <c r="B6" s="18">
        <v>31152.0</v>
      </c>
      <c r="C6" s="8" t="s">
        <v>11</v>
      </c>
      <c r="D6" s="19">
        <v>46174.0</v>
      </c>
      <c r="E6" s="11"/>
      <c r="F6" s="12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24.0" customHeight="1">
      <c r="A7" s="8" t="s">
        <v>12</v>
      </c>
      <c r="B7" s="20" t="s">
        <v>13</v>
      </c>
      <c r="C7" s="8" t="s">
        <v>14</v>
      </c>
      <c r="D7" s="21" t="s">
        <v>15</v>
      </c>
      <c r="E7" s="11"/>
      <c r="F7" s="12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24.0" customHeight="1">
      <c r="A8" s="8" t="s">
        <v>16</v>
      </c>
      <c r="B8" s="16" t="s">
        <v>17</v>
      </c>
      <c r="C8" s="8" t="s">
        <v>18</v>
      </c>
      <c r="D8" s="17" t="s">
        <v>19</v>
      </c>
      <c r="E8" s="11"/>
      <c r="F8" s="12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24.0" customHeight="1">
      <c r="A9" s="8" t="s">
        <v>20</v>
      </c>
      <c r="B9" s="16" t="s">
        <v>21</v>
      </c>
      <c r="C9" s="8" t="s">
        <v>22</v>
      </c>
      <c r="D9" s="21" t="s">
        <v>23</v>
      </c>
      <c r="E9" s="11"/>
      <c r="F9" s="12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24.0" customHeight="1">
      <c r="A10" s="13" t="s">
        <v>24</v>
      </c>
      <c r="B10" s="14"/>
      <c r="C10" s="14"/>
      <c r="D10" s="14"/>
      <c r="E10" s="14"/>
      <c r="F10" s="15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24.0" customHeight="1">
      <c r="A11" s="22" t="s">
        <v>25</v>
      </c>
      <c r="B11" s="22" t="s">
        <v>26</v>
      </c>
      <c r="C11" s="22" t="s">
        <v>27</v>
      </c>
      <c r="D11" s="22" t="s">
        <v>28</v>
      </c>
      <c r="E11" s="22" t="s">
        <v>29</v>
      </c>
      <c r="F11" s="22" t="s">
        <v>30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24.0" customHeight="1">
      <c r="A12" s="23">
        <f>COUNTA(A15:A114)</f>
        <v>3</v>
      </c>
      <c r="B12" s="24">
        <f>SUM(C15:C114)</f>
        <v>44000</v>
      </c>
      <c r="C12" s="24">
        <f>IFERROR(B12/A12,0)</f>
        <v>14666.66667</v>
      </c>
      <c r="D12" s="25">
        <f>IFERROR(MAX(A15:A114),"")</f>
        <v>46279</v>
      </c>
      <c r="E12" s="26">
        <f>IFERROR(TODAY()-D12,"")</f>
        <v>-83</v>
      </c>
      <c r="F12" s="23" t="str">
        <f>IF(A12&gt;=2,"リピート","新規")</f>
        <v>リピート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24.0" customHeight="1">
      <c r="A13" s="13" t="s">
        <v>31</v>
      </c>
      <c r="B13" s="14"/>
      <c r="C13" s="14"/>
      <c r="D13" s="14"/>
      <c r="E13" s="14"/>
      <c r="F13" s="15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24.0" customHeight="1">
      <c r="A14" s="27" t="s">
        <v>32</v>
      </c>
      <c r="B14" s="27" t="s">
        <v>33</v>
      </c>
      <c r="C14" s="27" t="s">
        <v>34</v>
      </c>
      <c r="D14" s="27" t="s">
        <v>18</v>
      </c>
      <c r="E14" s="27" t="s">
        <v>35</v>
      </c>
      <c r="F14" s="27" t="s">
        <v>36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39.75" customHeight="1">
      <c r="A15" s="18">
        <v>46174.0</v>
      </c>
      <c r="B15" s="16" t="s">
        <v>37</v>
      </c>
      <c r="C15" s="28">
        <v>0.0</v>
      </c>
      <c r="D15" s="16" t="s">
        <v>19</v>
      </c>
      <c r="E15" s="16" t="s">
        <v>38</v>
      </c>
      <c r="F15" s="16" t="s">
        <v>39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39.75" customHeight="1">
      <c r="A16" s="18">
        <v>46208.0</v>
      </c>
      <c r="B16" s="16" t="s">
        <v>40</v>
      </c>
      <c r="C16" s="28">
        <v>33000.0</v>
      </c>
      <c r="D16" s="16" t="s">
        <v>19</v>
      </c>
      <c r="E16" s="29" t="s">
        <v>41</v>
      </c>
      <c r="F16" s="16" t="s">
        <v>42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39.75" customHeight="1">
      <c r="A17" s="18">
        <v>46279.0</v>
      </c>
      <c r="B17" s="16" t="s">
        <v>43</v>
      </c>
      <c r="C17" s="28">
        <v>11000.0</v>
      </c>
      <c r="D17" s="16" t="s">
        <v>44</v>
      </c>
      <c r="E17" s="16" t="s">
        <v>45</v>
      </c>
      <c r="F17" s="16" t="s">
        <v>46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9.5" customHeight="1">
      <c r="A18" s="18"/>
      <c r="B18" s="29"/>
      <c r="C18" s="28"/>
      <c r="D18" s="29"/>
      <c r="E18" s="29"/>
      <c r="F18" s="29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9.5" customHeight="1">
      <c r="A19" s="18"/>
      <c r="B19" s="29"/>
      <c r="C19" s="28"/>
      <c r="D19" s="29"/>
      <c r="E19" s="29"/>
      <c r="F19" s="29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9.5" customHeight="1">
      <c r="A20" s="18"/>
      <c r="B20" s="29"/>
      <c r="C20" s="28"/>
      <c r="D20" s="29"/>
      <c r="E20" s="29"/>
      <c r="F20" s="29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9.5" customHeight="1">
      <c r="A21" s="18"/>
      <c r="B21" s="29"/>
      <c r="C21" s="28"/>
      <c r="D21" s="29"/>
      <c r="E21" s="29"/>
      <c r="F21" s="29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9.5" customHeight="1">
      <c r="A22" s="18"/>
      <c r="B22" s="29"/>
      <c r="C22" s="28"/>
      <c r="D22" s="29"/>
      <c r="E22" s="29"/>
      <c r="F22" s="29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9.5" customHeight="1">
      <c r="A23" s="18"/>
      <c r="B23" s="29"/>
      <c r="C23" s="28"/>
      <c r="D23" s="29"/>
      <c r="E23" s="29"/>
      <c r="F23" s="29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9.5" customHeight="1">
      <c r="A24" s="18"/>
      <c r="B24" s="29"/>
      <c r="C24" s="28"/>
      <c r="D24" s="29"/>
      <c r="E24" s="29"/>
      <c r="F24" s="29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9.5" customHeight="1">
      <c r="A25" s="18"/>
      <c r="B25" s="29"/>
      <c r="C25" s="28"/>
      <c r="D25" s="29"/>
      <c r="E25" s="29"/>
      <c r="F25" s="29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9.5" customHeight="1">
      <c r="A26" s="18"/>
      <c r="B26" s="29"/>
      <c r="C26" s="28"/>
      <c r="D26" s="29"/>
      <c r="E26" s="29"/>
      <c r="F26" s="29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9.5" customHeight="1">
      <c r="A27" s="18"/>
      <c r="B27" s="29"/>
      <c r="C27" s="28"/>
      <c r="D27" s="29"/>
      <c r="E27" s="29"/>
      <c r="F27" s="29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9.5" customHeight="1">
      <c r="A28" s="18"/>
      <c r="B28" s="29"/>
      <c r="C28" s="28"/>
      <c r="D28" s="29"/>
      <c r="E28" s="29"/>
      <c r="F28" s="29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9.5" customHeight="1">
      <c r="A29" s="18"/>
      <c r="B29" s="29"/>
      <c r="C29" s="28"/>
      <c r="D29" s="29"/>
      <c r="E29" s="29"/>
      <c r="F29" s="29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9.5" customHeight="1">
      <c r="A30" s="18"/>
      <c r="B30" s="29"/>
      <c r="C30" s="28"/>
      <c r="D30" s="29"/>
      <c r="E30" s="29"/>
      <c r="F30" s="29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9.5" customHeight="1">
      <c r="A31" s="18"/>
      <c r="B31" s="29"/>
      <c r="C31" s="28"/>
      <c r="D31" s="29"/>
      <c r="E31" s="29"/>
      <c r="F31" s="29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9.5" customHeight="1">
      <c r="A32" s="18"/>
      <c r="B32" s="29"/>
      <c r="C32" s="28"/>
      <c r="D32" s="29"/>
      <c r="E32" s="29"/>
      <c r="F32" s="29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9.5" customHeight="1">
      <c r="A33" s="18"/>
      <c r="B33" s="29"/>
      <c r="C33" s="28"/>
      <c r="D33" s="29"/>
      <c r="E33" s="29"/>
      <c r="F33" s="29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9.5" customHeight="1">
      <c r="A34" s="18"/>
      <c r="B34" s="29"/>
      <c r="C34" s="28"/>
      <c r="D34" s="29"/>
      <c r="E34" s="29"/>
      <c r="F34" s="29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9.5" customHeight="1">
      <c r="A35" s="18"/>
      <c r="B35" s="29"/>
      <c r="C35" s="28"/>
      <c r="D35" s="29"/>
      <c r="E35" s="29"/>
      <c r="F35" s="29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9.5" customHeight="1">
      <c r="A36" s="18"/>
      <c r="B36" s="29"/>
      <c r="C36" s="28"/>
      <c r="D36" s="29"/>
      <c r="E36" s="29"/>
      <c r="F36" s="29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9.5" customHeight="1">
      <c r="A37" s="18"/>
      <c r="B37" s="29"/>
      <c r="C37" s="28"/>
      <c r="D37" s="29"/>
      <c r="E37" s="29"/>
      <c r="F37" s="29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9.5" customHeight="1">
      <c r="A38" s="18"/>
      <c r="B38" s="29"/>
      <c r="C38" s="28"/>
      <c r="D38" s="29"/>
      <c r="E38" s="29"/>
      <c r="F38" s="29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9.5" customHeight="1">
      <c r="A39" s="18"/>
      <c r="B39" s="29"/>
      <c r="C39" s="28"/>
      <c r="D39" s="29"/>
      <c r="E39" s="29"/>
      <c r="F39" s="29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9.5" customHeight="1">
      <c r="A40" s="18"/>
      <c r="B40" s="29"/>
      <c r="C40" s="28"/>
      <c r="D40" s="29"/>
      <c r="E40" s="29"/>
      <c r="F40" s="29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9.5" customHeight="1">
      <c r="A41" s="18"/>
      <c r="B41" s="29"/>
      <c r="C41" s="28"/>
      <c r="D41" s="29"/>
      <c r="E41" s="29"/>
      <c r="F41" s="29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9.5" customHeight="1">
      <c r="A42" s="18"/>
      <c r="B42" s="29"/>
      <c r="C42" s="28"/>
      <c r="D42" s="29"/>
      <c r="E42" s="29"/>
      <c r="F42" s="29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9.5" customHeight="1">
      <c r="A43" s="18"/>
      <c r="B43" s="29"/>
      <c r="C43" s="28"/>
      <c r="D43" s="29"/>
      <c r="E43" s="29"/>
      <c r="F43" s="29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9.5" customHeight="1">
      <c r="A44" s="18"/>
      <c r="B44" s="29"/>
      <c r="C44" s="28"/>
      <c r="D44" s="29"/>
      <c r="E44" s="29"/>
      <c r="F44" s="29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9.5" customHeight="1">
      <c r="A45" s="18"/>
      <c r="B45" s="29"/>
      <c r="C45" s="28"/>
      <c r="D45" s="29"/>
      <c r="E45" s="29"/>
      <c r="F45" s="29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9.5" customHeight="1">
      <c r="A46" s="18"/>
      <c r="B46" s="29"/>
      <c r="C46" s="28"/>
      <c r="D46" s="29"/>
      <c r="E46" s="29"/>
      <c r="F46" s="29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9.5" customHeight="1">
      <c r="A47" s="18"/>
      <c r="B47" s="29"/>
      <c r="C47" s="28"/>
      <c r="D47" s="29"/>
      <c r="E47" s="29"/>
      <c r="F47" s="29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9.5" customHeight="1">
      <c r="A48" s="18"/>
      <c r="B48" s="29"/>
      <c r="C48" s="28"/>
      <c r="D48" s="29"/>
      <c r="E48" s="29"/>
      <c r="F48" s="29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9.5" customHeight="1">
      <c r="A49" s="18"/>
      <c r="B49" s="29"/>
      <c r="C49" s="28"/>
      <c r="D49" s="29"/>
      <c r="E49" s="29"/>
      <c r="F49" s="29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9.5" customHeight="1">
      <c r="A50" s="18"/>
      <c r="B50" s="29"/>
      <c r="C50" s="28"/>
      <c r="D50" s="29"/>
      <c r="E50" s="29"/>
      <c r="F50" s="29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9.5" customHeight="1">
      <c r="A51" s="18"/>
      <c r="B51" s="29"/>
      <c r="C51" s="28"/>
      <c r="D51" s="29"/>
      <c r="E51" s="29"/>
      <c r="F51" s="29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9.5" customHeight="1">
      <c r="A52" s="18"/>
      <c r="B52" s="29"/>
      <c r="C52" s="28"/>
      <c r="D52" s="29"/>
      <c r="E52" s="29"/>
      <c r="F52" s="29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9.5" customHeight="1">
      <c r="A53" s="18"/>
      <c r="B53" s="29"/>
      <c r="C53" s="28"/>
      <c r="D53" s="29"/>
      <c r="E53" s="29"/>
      <c r="F53" s="29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9.5" customHeight="1">
      <c r="A54" s="18"/>
      <c r="B54" s="29"/>
      <c r="C54" s="28"/>
      <c r="D54" s="29"/>
      <c r="E54" s="29"/>
      <c r="F54" s="29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9.5" customHeight="1">
      <c r="A55" s="18"/>
      <c r="B55" s="29"/>
      <c r="C55" s="28"/>
      <c r="D55" s="29"/>
      <c r="E55" s="29"/>
      <c r="F55" s="29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9.5" customHeight="1">
      <c r="A56" s="18"/>
      <c r="B56" s="29"/>
      <c r="C56" s="28"/>
      <c r="D56" s="29"/>
      <c r="E56" s="29"/>
      <c r="F56" s="29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9.5" customHeight="1">
      <c r="A57" s="18"/>
      <c r="B57" s="29"/>
      <c r="C57" s="28"/>
      <c r="D57" s="29"/>
      <c r="E57" s="29"/>
      <c r="F57" s="29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9.5" customHeight="1">
      <c r="A58" s="18"/>
      <c r="B58" s="29"/>
      <c r="C58" s="28"/>
      <c r="D58" s="29"/>
      <c r="E58" s="29"/>
      <c r="F58" s="29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9.5" customHeight="1">
      <c r="A59" s="18"/>
      <c r="B59" s="29"/>
      <c r="C59" s="28"/>
      <c r="D59" s="29"/>
      <c r="E59" s="29"/>
      <c r="F59" s="29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9.5" customHeight="1">
      <c r="A60" s="18"/>
      <c r="B60" s="29"/>
      <c r="C60" s="28"/>
      <c r="D60" s="29"/>
      <c r="E60" s="29"/>
      <c r="F60" s="29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9.5" customHeight="1">
      <c r="A61" s="18"/>
      <c r="B61" s="29"/>
      <c r="C61" s="28"/>
      <c r="D61" s="29"/>
      <c r="E61" s="29"/>
      <c r="F61" s="29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9.5" customHeight="1">
      <c r="A62" s="18"/>
      <c r="B62" s="29"/>
      <c r="C62" s="28"/>
      <c r="D62" s="29"/>
      <c r="E62" s="29"/>
      <c r="F62" s="29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9.5" customHeight="1">
      <c r="A63" s="18"/>
      <c r="B63" s="29"/>
      <c r="C63" s="28"/>
      <c r="D63" s="29"/>
      <c r="E63" s="29"/>
      <c r="F63" s="29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9.5" customHeight="1">
      <c r="A64" s="18"/>
      <c r="B64" s="29"/>
      <c r="C64" s="28"/>
      <c r="D64" s="29"/>
      <c r="E64" s="29"/>
      <c r="F64" s="29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9.5" customHeight="1">
      <c r="A65" s="18"/>
      <c r="B65" s="29"/>
      <c r="C65" s="28"/>
      <c r="D65" s="29"/>
      <c r="E65" s="29"/>
      <c r="F65" s="29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9.5" customHeight="1">
      <c r="A66" s="18"/>
      <c r="B66" s="29"/>
      <c r="C66" s="28"/>
      <c r="D66" s="29"/>
      <c r="E66" s="29"/>
      <c r="F66" s="29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9.5" customHeight="1">
      <c r="A67" s="18"/>
      <c r="B67" s="29"/>
      <c r="C67" s="28"/>
      <c r="D67" s="29"/>
      <c r="E67" s="29"/>
      <c r="F67" s="29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9.5" customHeight="1">
      <c r="A68" s="18"/>
      <c r="B68" s="29"/>
      <c r="C68" s="28"/>
      <c r="D68" s="29"/>
      <c r="E68" s="29"/>
      <c r="F68" s="29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9.5" customHeight="1">
      <c r="A69" s="18"/>
      <c r="B69" s="29"/>
      <c r="C69" s="28"/>
      <c r="D69" s="29"/>
      <c r="E69" s="29"/>
      <c r="F69" s="29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9.5" customHeight="1">
      <c r="A70" s="18"/>
      <c r="B70" s="29"/>
      <c r="C70" s="28"/>
      <c r="D70" s="29"/>
      <c r="E70" s="29"/>
      <c r="F70" s="29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9.5" customHeight="1">
      <c r="A71" s="18"/>
      <c r="B71" s="29"/>
      <c r="C71" s="28"/>
      <c r="D71" s="29"/>
      <c r="E71" s="29"/>
      <c r="F71" s="29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9.5" customHeight="1">
      <c r="A72" s="18"/>
      <c r="B72" s="29"/>
      <c r="C72" s="28"/>
      <c r="D72" s="29"/>
      <c r="E72" s="29"/>
      <c r="F72" s="29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9.5" customHeight="1">
      <c r="A73" s="18"/>
      <c r="B73" s="29"/>
      <c r="C73" s="28"/>
      <c r="D73" s="29"/>
      <c r="E73" s="29"/>
      <c r="F73" s="29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9.5" customHeight="1">
      <c r="A74" s="18"/>
      <c r="B74" s="29"/>
      <c r="C74" s="28"/>
      <c r="D74" s="29"/>
      <c r="E74" s="29"/>
      <c r="F74" s="29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9.5" customHeight="1">
      <c r="A75" s="18"/>
      <c r="B75" s="29"/>
      <c r="C75" s="28"/>
      <c r="D75" s="29"/>
      <c r="E75" s="29"/>
      <c r="F75" s="29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9.5" customHeight="1">
      <c r="A76" s="18"/>
      <c r="B76" s="29"/>
      <c r="C76" s="28"/>
      <c r="D76" s="29"/>
      <c r="E76" s="29"/>
      <c r="F76" s="29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9.5" customHeight="1">
      <c r="A77" s="18"/>
      <c r="B77" s="29"/>
      <c r="C77" s="28"/>
      <c r="D77" s="29"/>
      <c r="E77" s="29"/>
      <c r="F77" s="29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9.5" customHeight="1">
      <c r="A78" s="18"/>
      <c r="B78" s="29"/>
      <c r="C78" s="28"/>
      <c r="D78" s="29"/>
      <c r="E78" s="29"/>
      <c r="F78" s="29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9.5" customHeight="1">
      <c r="A79" s="18"/>
      <c r="B79" s="29"/>
      <c r="C79" s="28"/>
      <c r="D79" s="29"/>
      <c r="E79" s="29"/>
      <c r="F79" s="29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9.5" customHeight="1">
      <c r="A80" s="18"/>
      <c r="B80" s="29"/>
      <c r="C80" s="28"/>
      <c r="D80" s="29"/>
      <c r="E80" s="29"/>
      <c r="F80" s="29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9.5" customHeight="1">
      <c r="A81" s="18"/>
      <c r="B81" s="29"/>
      <c r="C81" s="28"/>
      <c r="D81" s="29"/>
      <c r="E81" s="29"/>
      <c r="F81" s="29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9.5" customHeight="1">
      <c r="A82" s="18"/>
      <c r="B82" s="29"/>
      <c r="C82" s="28"/>
      <c r="D82" s="29"/>
      <c r="E82" s="29"/>
      <c r="F82" s="29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9.5" customHeight="1">
      <c r="A83" s="18"/>
      <c r="B83" s="29"/>
      <c r="C83" s="28"/>
      <c r="D83" s="29"/>
      <c r="E83" s="29"/>
      <c r="F83" s="29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9.5" customHeight="1">
      <c r="A84" s="18"/>
      <c r="B84" s="29"/>
      <c r="C84" s="28"/>
      <c r="D84" s="29"/>
      <c r="E84" s="29"/>
      <c r="F84" s="29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9.5" customHeight="1">
      <c r="A85" s="18"/>
      <c r="B85" s="29"/>
      <c r="C85" s="28"/>
      <c r="D85" s="29"/>
      <c r="E85" s="29"/>
      <c r="F85" s="29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9.5" customHeight="1">
      <c r="A86" s="18"/>
      <c r="B86" s="29"/>
      <c r="C86" s="28"/>
      <c r="D86" s="29"/>
      <c r="E86" s="29"/>
      <c r="F86" s="29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9.5" customHeight="1">
      <c r="A87" s="18"/>
      <c r="B87" s="29"/>
      <c r="C87" s="28"/>
      <c r="D87" s="29"/>
      <c r="E87" s="29"/>
      <c r="F87" s="29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9.5" customHeight="1">
      <c r="A88" s="18"/>
      <c r="B88" s="29"/>
      <c r="C88" s="28"/>
      <c r="D88" s="29"/>
      <c r="E88" s="29"/>
      <c r="F88" s="29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9.5" customHeight="1">
      <c r="A89" s="18"/>
      <c r="B89" s="29"/>
      <c r="C89" s="28"/>
      <c r="D89" s="29"/>
      <c r="E89" s="29"/>
      <c r="F89" s="29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9.5" customHeight="1">
      <c r="A90" s="18"/>
      <c r="B90" s="29"/>
      <c r="C90" s="28"/>
      <c r="D90" s="29"/>
      <c r="E90" s="29"/>
      <c r="F90" s="29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9.5" customHeight="1">
      <c r="A91" s="18"/>
      <c r="B91" s="29"/>
      <c r="C91" s="28"/>
      <c r="D91" s="29"/>
      <c r="E91" s="29"/>
      <c r="F91" s="29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9.5" customHeight="1">
      <c r="A92" s="18"/>
      <c r="B92" s="29"/>
      <c r="C92" s="28"/>
      <c r="D92" s="29"/>
      <c r="E92" s="29"/>
      <c r="F92" s="29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9.5" customHeight="1">
      <c r="A93" s="18"/>
      <c r="B93" s="29"/>
      <c r="C93" s="28"/>
      <c r="D93" s="29"/>
      <c r="E93" s="29"/>
      <c r="F93" s="29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9.5" customHeight="1">
      <c r="A94" s="18"/>
      <c r="B94" s="29"/>
      <c r="C94" s="28"/>
      <c r="D94" s="29"/>
      <c r="E94" s="29"/>
      <c r="F94" s="29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9.5" customHeight="1">
      <c r="A95" s="18"/>
      <c r="B95" s="29"/>
      <c r="C95" s="28"/>
      <c r="D95" s="29"/>
      <c r="E95" s="29"/>
      <c r="F95" s="29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9.5" customHeight="1">
      <c r="A96" s="18"/>
      <c r="B96" s="29"/>
      <c r="C96" s="28"/>
      <c r="D96" s="29"/>
      <c r="E96" s="29"/>
      <c r="F96" s="29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9.5" customHeight="1">
      <c r="A97" s="18"/>
      <c r="B97" s="29"/>
      <c r="C97" s="28"/>
      <c r="D97" s="29"/>
      <c r="E97" s="29"/>
      <c r="F97" s="29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9.5" customHeight="1">
      <c r="A98" s="18"/>
      <c r="B98" s="29"/>
      <c r="C98" s="28"/>
      <c r="D98" s="29"/>
      <c r="E98" s="29"/>
      <c r="F98" s="29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9.5" customHeight="1">
      <c r="A99" s="18"/>
      <c r="B99" s="29"/>
      <c r="C99" s="28"/>
      <c r="D99" s="29"/>
      <c r="E99" s="29"/>
      <c r="F99" s="29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9.5" customHeight="1">
      <c r="A100" s="18"/>
      <c r="B100" s="29"/>
      <c r="C100" s="28"/>
      <c r="D100" s="29"/>
      <c r="E100" s="29"/>
      <c r="F100" s="29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9.5" customHeight="1">
      <c r="A101" s="18"/>
      <c r="B101" s="29"/>
      <c r="C101" s="28"/>
      <c r="D101" s="29"/>
      <c r="E101" s="29"/>
      <c r="F101" s="29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9.5" customHeight="1">
      <c r="A102" s="18"/>
      <c r="B102" s="29"/>
      <c r="C102" s="28"/>
      <c r="D102" s="29"/>
      <c r="E102" s="29"/>
      <c r="F102" s="29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9.5" customHeight="1">
      <c r="A103" s="18"/>
      <c r="B103" s="29"/>
      <c r="C103" s="28"/>
      <c r="D103" s="29"/>
      <c r="E103" s="29"/>
      <c r="F103" s="29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9.5" customHeight="1">
      <c r="A104" s="18"/>
      <c r="B104" s="29"/>
      <c r="C104" s="28"/>
      <c r="D104" s="29"/>
      <c r="E104" s="29"/>
      <c r="F104" s="29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9.5" customHeight="1">
      <c r="A105" s="18"/>
      <c r="B105" s="29"/>
      <c r="C105" s="28"/>
      <c r="D105" s="29"/>
      <c r="E105" s="29"/>
      <c r="F105" s="29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9.5" customHeight="1">
      <c r="A106" s="18"/>
      <c r="B106" s="29"/>
      <c r="C106" s="28"/>
      <c r="D106" s="29"/>
      <c r="E106" s="29"/>
      <c r="F106" s="29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9.5" customHeight="1">
      <c r="A107" s="18"/>
      <c r="B107" s="29"/>
      <c r="C107" s="28"/>
      <c r="D107" s="29"/>
      <c r="E107" s="29"/>
      <c r="F107" s="29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9.5" customHeight="1">
      <c r="A108" s="18"/>
      <c r="B108" s="29"/>
      <c r="C108" s="28"/>
      <c r="D108" s="29"/>
      <c r="E108" s="29"/>
      <c r="F108" s="29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9.5" customHeight="1">
      <c r="A109" s="18"/>
      <c r="B109" s="29"/>
      <c r="C109" s="28"/>
      <c r="D109" s="29"/>
      <c r="E109" s="29"/>
      <c r="F109" s="29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9.5" customHeight="1">
      <c r="A110" s="18"/>
      <c r="B110" s="29"/>
      <c r="C110" s="28"/>
      <c r="D110" s="29"/>
      <c r="E110" s="29"/>
      <c r="F110" s="29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9.5" customHeight="1">
      <c r="A111" s="18"/>
      <c r="B111" s="29"/>
      <c r="C111" s="28"/>
      <c r="D111" s="29"/>
      <c r="E111" s="29"/>
      <c r="F111" s="29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9.5" customHeight="1">
      <c r="A112" s="18"/>
      <c r="B112" s="29"/>
      <c r="C112" s="28"/>
      <c r="D112" s="29"/>
      <c r="E112" s="29"/>
      <c r="F112" s="29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9.5" customHeight="1">
      <c r="A113" s="18"/>
      <c r="B113" s="29"/>
      <c r="C113" s="28"/>
      <c r="D113" s="29"/>
      <c r="E113" s="29"/>
      <c r="F113" s="29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9.5" customHeight="1">
      <c r="A114" s="18"/>
      <c r="B114" s="29"/>
      <c r="C114" s="28"/>
      <c r="D114" s="29"/>
      <c r="E114" s="29"/>
      <c r="F114" s="29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24.0" customHeight="1">
      <c r="A116" s="13" t="s">
        <v>47</v>
      </c>
      <c r="B116" s="14"/>
      <c r="C116" s="14"/>
      <c r="D116" s="14"/>
      <c r="E116" s="14"/>
      <c r="F116" s="15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8.0" customHeight="1">
      <c r="A117" s="30" t="s">
        <v>48</v>
      </c>
      <c r="B117" s="31"/>
      <c r="C117" s="31"/>
      <c r="D117" s="31"/>
      <c r="E117" s="31"/>
      <c r="F117" s="32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8.0" customHeight="1">
      <c r="A118" s="33"/>
      <c r="F118" s="3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8.0" customHeight="1">
      <c r="A119" s="33"/>
      <c r="F119" s="3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8.0" customHeight="1">
      <c r="A120" s="33"/>
      <c r="F120" s="3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8.0" customHeight="1">
      <c r="A121" s="33"/>
      <c r="F121" s="3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8.0" customHeight="1">
      <c r="A122" s="35"/>
      <c r="B122" s="6"/>
      <c r="C122" s="6"/>
      <c r="D122" s="6"/>
      <c r="E122" s="6"/>
      <c r="F122" s="7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24.0" customHeight="1">
      <c r="A124" s="36" t="s">
        <v>49</v>
      </c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3">
    <mergeCell ref="D9:F9"/>
    <mergeCell ref="A10:F10"/>
    <mergeCell ref="A13:F13"/>
    <mergeCell ref="A116:F116"/>
    <mergeCell ref="A117:F122"/>
    <mergeCell ref="A124:F124"/>
    <mergeCell ref="A1:F2"/>
    <mergeCell ref="D3:F3"/>
    <mergeCell ref="A4:F4"/>
    <mergeCell ref="D5:F5"/>
    <mergeCell ref="D6:F6"/>
    <mergeCell ref="D7:F7"/>
    <mergeCell ref="D8:F8"/>
  </mergeCells>
  <printOptions horizontalCentered="1"/>
  <pageMargins bottom="0.5" footer="0.0" header="0.0" left="0.3" right="0.3" top="0.5"/>
  <pageSetup fitToHeight="0"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>
      <pane ySplit="14.0" topLeftCell="A15" activePane="bottomLeft" state="frozen"/>
      <selection activeCell="B16" sqref="B16" pane="bottomLeft"/>
    </sheetView>
  </sheetViews>
  <sheetFormatPr customHeight="1" defaultColWidth="14.43" defaultRowHeight="15.0"/>
  <cols>
    <col customWidth="1" min="1" max="1" width="14.71"/>
    <col customWidth="1" min="2" max="2" width="28.0"/>
    <col customWidth="1" min="3" max="3" width="14.0"/>
    <col customWidth="1" min="4" max="4" width="16.0"/>
    <col customWidth="1" min="5" max="5" width="24.0"/>
    <col customWidth="1" min="6" max="6" width="28.0"/>
  </cols>
  <sheetData>
    <row r="1" ht="24.0" customHeight="1">
      <c r="A1" s="37" t="s">
        <v>50</v>
      </c>
      <c r="B1" s="2"/>
      <c r="C1" s="2"/>
      <c r="D1" s="2"/>
      <c r="E1" s="2"/>
      <c r="F1" s="3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5.75" customHeight="1">
      <c r="A2" s="5"/>
      <c r="B2" s="6"/>
      <c r="C2" s="6"/>
      <c r="D2" s="6"/>
      <c r="E2" s="6"/>
      <c r="F2" s="7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24.0" customHeight="1">
      <c r="A3" s="38" t="s">
        <v>1</v>
      </c>
      <c r="B3" s="9" t="s">
        <v>51</v>
      </c>
      <c r="C3" s="38" t="s">
        <v>3</v>
      </c>
      <c r="D3" s="10" t="s">
        <v>52</v>
      </c>
      <c r="E3" s="11"/>
      <c r="F3" s="12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24.0" customHeight="1">
      <c r="A4" s="39" t="s">
        <v>5</v>
      </c>
      <c r="B4" s="14"/>
      <c r="C4" s="14"/>
      <c r="D4" s="14"/>
      <c r="E4" s="14"/>
      <c r="F4" s="15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24.0" customHeight="1">
      <c r="A5" s="38" t="s">
        <v>6</v>
      </c>
      <c r="B5" s="16" t="s">
        <v>53</v>
      </c>
      <c r="C5" s="38" t="s">
        <v>8</v>
      </c>
      <c r="D5" s="17" t="s">
        <v>54</v>
      </c>
      <c r="E5" s="11"/>
      <c r="F5" s="12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24.0" customHeight="1">
      <c r="A6" s="38" t="s">
        <v>10</v>
      </c>
      <c r="B6" s="18">
        <v>33836.0</v>
      </c>
      <c r="C6" s="38" t="s">
        <v>55</v>
      </c>
      <c r="D6" s="19">
        <v>45235.0</v>
      </c>
      <c r="E6" s="11"/>
      <c r="F6" s="12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24.0" customHeight="1">
      <c r="A7" s="38" t="s">
        <v>12</v>
      </c>
      <c r="B7" s="20" t="s">
        <v>56</v>
      </c>
      <c r="C7" s="38" t="s">
        <v>14</v>
      </c>
      <c r="D7" s="21" t="s">
        <v>57</v>
      </c>
      <c r="E7" s="11"/>
      <c r="F7" s="12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24.0" customHeight="1">
      <c r="A8" s="38" t="s">
        <v>16</v>
      </c>
      <c r="B8" s="16" t="s">
        <v>58</v>
      </c>
      <c r="C8" s="38" t="s">
        <v>59</v>
      </c>
      <c r="D8" s="17" t="s">
        <v>60</v>
      </c>
      <c r="E8" s="11"/>
      <c r="F8" s="12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24.0" customHeight="1">
      <c r="A9" s="38" t="s">
        <v>61</v>
      </c>
      <c r="B9" s="16" t="s">
        <v>62</v>
      </c>
      <c r="C9" s="38" t="s">
        <v>63</v>
      </c>
      <c r="D9" s="17" t="s">
        <v>64</v>
      </c>
      <c r="E9" s="11"/>
      <c r="F9" s="12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24.0" customHeight="1">
      <c r="A10" s="39" t="s">
        <v>24</v>
      </c>
      <c r="B10" s="14"/>
      <c r="C10" s="14"/>
      <c r="D10" s="14"/>
      <c r="E10" s="14"/>
      <c r="F10" s="15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24.0" customHeight="1">
      <c r="A11" s="40" t="s">
        <v>25</v>
      </c>
      <c r="B11" s="40" t="s">
        <v>65</v>
      </c>
      <c r="C11" s="40" t="s">
        <v>66</v>
      </c>
      <c r="D11" s="40" t="s">
        <v>28</v>
      </c>
      <c r="E11" s="40" t="s">
        <v>29</v>
      </c>
      <c r="F11" s="40" t="s">
        <v>30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24.0" customHeight="1">
      <c r="A12" s="41">
        <f>COUNTA(A15:A114)</f>
        <v>3</v>
      </c>
      <c r="B12" s="42">
        <f>SUM(C15:C114)</f>
        <v>34100</v>
      </c>
      <c r="C12" s="42">
        <f>IFERROR(B12/A12,0)</f>
        <v>11366.66667</v>
      </c>
      <c r="D12" s="43">
        <f>IFERROR(MAX(A15:A114),"")</f>
        <v>46071</v>
      </c>
      <c r="E12" s="44">
        <f>IFERROR(TODAY()-D12,"")</f>
        <v>125</v>
      </c>
      <c r="F12" s="41" t="str">
        <f>IF(A12&gt;=2,"リピート","新規")</f>
        <v>リピート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24.0" customHeight="1">
      <c r="A13" s="39" t="s">
        <v>67</v>
      </c>
      <c r="B13" s="14"/>
      <c r="C13" s="14"/>
      <c r="D13" s="14"/>
      <c r="E13" s="14"/>
      <c r="F13" s="15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24.0" customHeight="1">
      <c r="A14" s="27" t="s">
        <v>68</v>
      </c>
      <c r="B14" s="27" t="s">
        <v>69</v>
      </c>
      <c r="C14" s="27" t="s">
        <v>70</v>
      </c>
      <c r="D14" s="27" t="s">
        <v>18</v>
      </c>
      <c r="E14" s="27" t="s">
        <v>71</v>
      </c>
      <c r="F14" s="27" t="s">
        <v>72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39.75" customHeight="1">
      <c r="A15" s="18">
        <v>45235.0</v>
      </c>
      <c r="B15" s="16" t="s">
        <v>73</v>
      </c>
      <c r="C15" s="28">
        <v>13200.0</v>
      </c>
      <c r="D15" s="16" t="s">
        <v>60</v>
      </c>
      <c r="E15" s="16" t="s">
        <v>74</v>
      </c>
      <c r="F15" s="16" t="s">
        <v>75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39.75" customHeight="1">
      <c r="A16" s="18">
        <v>46036.0</v>
      </c>
      <c r="B16" s="16" t="s">
        <v>76</v>
      </c>
      <c r="C16" s="28">
        <v>11000.0</v>
      </c>
      <c r="D16" s="16" t="s">
        <v>60</v>
      </c>
      <c r="E16" s="29" t="s">
        <v>77</v>
      </c>
      <c r="F16" s="29" t="s">
        <v>78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39.75" customHeight="1">
      <c r="A17" s="18">
        <v>46071.0</v>
      </c>
      <c r="B17" s="16" t="s">
        <v>79</v>
      </c>
      <c r="C17" s="28">
        <v>9900.0</v>
      </c>
      <c r="D17" s="16" t="s">
        <v>60</v>
      </c>
      <c r="E17" s="16" t="s">
        <v>80</v>
      </c>
      <c r="F17" s="16" t="s">
        <v>81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9.5" customHeight="1">
      <c r="A18" s="18"/>
      <c r="B18" s="29"/>
      <c r="C18" s="28"/>
      <c r="D18" s="29"/>
      <c r="E18" s="29"/>
      <c r="F18" s="29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9.5" customHeight="1">
      <c r="A19" s="18"/>
      <c r="B19" s="29"/>
      <c r="C19" s="28"/>
      <c r="D19" s="29"/>
      <c r="E19" s="29"/>
      <c r="F19" s="29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9.5" customHeight="1">
      <c r="A20" s="18"/>
      <c r="B20" s="29"/>
      <c r="C20" s="28"/>
      <c r="D20" s="29"/>
      <c r="E20" s="29"/>
      <c r="F20" s="29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9.5" customHeight="1">
      <c r="A21" s="18"/>
      <c r="B21" s="29"/>
      <c r="C21" s="28"/>
      <c r="D21" s="29"/>
      <c r="E21" s="29"/>
      <c r="F21" s="29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9.5" customHeight="1">
      <c r="A22" s="18"/>
      <c r="B22" s="29"/>
      <c r="C22" s="28"/>
      <c r="D22" s="29"/>
      <c r="E22" s="29"/>
      <c r="F22" s="29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9.5" customHeight="1">
      <c r="A23" s="18"/>
      <c r="B23" s="29"/>
      <c r="C23" s="28"/>
      <c r="D23" s="29"/>
      <c r="E23" s="29"/>
      <c r="F23" s="29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9.5" customHeight="1">
      <c r="A24" s="18"/>
      <c r="B24" s="29"/>
      <c r="C24" s="28"/>
      <c r="D24" s="29"/>
      <c r="E24" s="29"/>
      <c r="F24" s="29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9.5" customHeight="1">
      <c r="A25" s="18"/>
      <c r="B25" s="29"/>
      <c r="C25" s="28"/>
      <c r="D25" s="29"/>
      <c r="E25" s="29"/>
      <c r="F25" s="29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9.5" customHeight="1">
      <c r="A26" s="18"/>
      <c r="B26" s="29"/>
      <c r="C26" s="28"/>
      <c r="D26" s="29"/>
      <c r="E26" s="29"/>
      <c r="F26" s="29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9.5" customHeight="1">
      <c r="A27" s="18"/>
      <c r="B27" s="29"/>
      <c r="C27" s="28"/>
      <c r="D27" s="29"/>
      <c r="E27" s="29"/>
      <c r="F27" s="29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9.5" customHeight="1">
      <c r="A28" s="18"/>
      <c r="B28" s="29"/>
      <c r="C28" s="28"/>
      <c r="D28" s="29"/>
      <c r="E28" s="29"/>
      <c r="F28" s="29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9.5" customHeight="1">
      <c r="A29" s="18"/>
      <c r="B29" s="29"/>
      <c r="C29" s="28"/>
      <c r="D29" s="29"/>
      <c r="E29" s="29"/>
      <c r="F29" s="29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9.5" customHeight="1">
      <c r="A30" s="18"/>
      <c r="B30" s="29"/>
      <c r="C30" s="28"/>
      <c r="D30" s="29"/>
      <c r="E30" s="29"/>
      <c r="F30" s="29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9.5" customHeight="1">
      <c r="A31" s="18"/>
      <c r="B31" s="29"/>
      <c r="C31" s="28"/>
      <c r="D31" s="29"/>
      <c r="E31" s="29"/>
      <c r="F31" s="29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9.5" customHeight="1">
      <c r="A32" s="18"/>
      <c r="B32" s="29"/>
      <c r="C32" s="28"/>
      <c r="D32" s="29"/>
      <c r="E32" s="29"/>
      <c r="F32" s="29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9.5" customHeight="1">
      <c r="A33" s="18"/>
      <c r="B33" s="29"/>
      <c r="C33" s="28"/>
      <c r="D33" s="29"/>
      <c r="E33" s="29"/>
      <c r="F33" s="29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9.5" customHeight="1">
      <c r="A34" s="18"/>
      <c r="B34" s="29"/>
      <c r="C34" s="28"/>
      <c r="D34" s="29"/>
      <c r="E34" s="29"/>
      <c r="F34" s="29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9.5" customHeight="1">
      <c r="A35" s="18"/>
      <c r="B35" s="29"/>
      <c r="C35" s="28"/>
      <c r="D35" s="29"/>
      <c r="E35" s="29"/>
      <c r="F35" s="29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9.5" customHeight="1">
      <c r="A36" s="18"/>
      <c r="B36" s="29"/>
      <c r="C36" s="28"/>
      <c r="D36" s="29"/>
      <c r="E36" s="29"/>
      <c r="F36" s="29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9.5" customHeight="1">
      <c r="A37" s="18"/>
      <c r="B37" s="29"/>
      <c r="C37" s="28"/>
      <c r="D37" s="29"/>
      <c r="E37" s="29"/>
      <c r="F37" s="29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9.5" customHeight="1">
      <c r="A38" s="18"/>
      <c r="B38" s="29"/>
      <c r="C38" s="28"/>
      <c r="D38" s="29"/>
      <c r="E38" s="29"/>
      <c r="F38" s="29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9.5" customHeight="1">
      <c r="A39" s="18"/>
      <c r="B39" s="29"/>
      <c r="C39" s="28"/>
      <c r="D39" s="29"/>
      <c r="E39" s="29"/>
      <c r="F39" s="29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9.5" customHeight="1">
      <c r="A40" s="18"/>
      <c r="B40" s="29"/>
      <c r="C40" s="28"/>
      <c r="D40" s="29"/>
      <c r="E40" s="29"/>
      <c r="F40" s="29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9.5" customHeight="1">
      <c r="A41" s="18"/>
      <c r="B41" s="29"/>
      <c r="C41" s="28"/>
      <c r="D41" s="29"/>
      <c r="E41" s="29"/>
      <c r="F41" s="29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9.5" customHeight="1">
      <c r="A42" s="18"/>
      <c r="B42" s="29"/>
      <c r="C42" s="28"/>
      <c r="D42" s="29"/>
      <c r="E42" s="29"/>
      <c r="F42" s="29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9.5" customHeight="1">
      <c r="A43" s="18"/>
      <c r="B43" s="29"/>
      <c r="C43" s="28"/>
      <c r="D43" s="29"/>
      <c r="E43" s="29"/>
      <c r="F43" s="29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9.5" customHeight="1">
      <c r="A44" s="18"/>
      <c r="B44" s="29"/>
      <c r="C44" s="28"/>
      <c r="D44" s="29"/>
      <c r="E44" s="29"/>
      <c r="F44" s="29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9.5" customHeight="1">
      <c r="A45" s="18"/>
      <c r="B45" s="29"/>
      <c r="C45" s="28"/>
      <c r="D45" s="29"/>
      <c r="E45" s="29"/>
      <c r="F45" s="29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9.5" customHeight="1">
      <c r="A46" s="18"/>
      <c r="B46" s="29"/>
      <c r="C46" s="28"/>
      <c r="D46" s="29"/>
      <c r="E46" s="29"/>
      <c r="F46" s="29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9.5" customHeight="1">
      <c r="A47" s="18"/>
      <c r="B47" s="29"/>
      <c r="C47" s="28"/>
      <c r="D47" s="29"/>
      <c r="E47" s="29"/>
      <c r="F47" s="29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9.5" customHeight="1">
      <c r="A48" s="18"/>
      <c r="B48" s="29"/>
      <c r="C48" s="28"/>
      <c r="D48" s="29"/>
      <c r="E48" s="29"/>
      <c r="F48" s="29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9.5" customHeight="1">
      <c r="A49" s="18"/>
      <c r="B49" s="29"/>
      <c r="C49" s="28"/>
      <c r="D49" s="29"/>
      <c r="E49" s="29"/>
      <c r="F49" s="29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9.5" customHeight="1">
      <c r="A50" s="18"/>
      <c r="B50" s="29"/>
      <c r="C50" s="28"/>
      <c r="D50" s="29"/>
      <c r="E50" s="29"/>
      <c r="F50" s="29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9.5" customHeight="1">
      <c r="A51" s="18"/>
      <c r="B51" s="29"/>
      <c r="C51" s="28"/>
      <c r="D51" s="29"/>
      <c r="E51" s="29"/>
      <c r="F51" s="29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9.5" customHeight="1">
      <c r="A52" s="18"/>
      <c r="B52" s="29"/>
      <c r="C52" s="28"/>
      <c r="D52" s="29"/>
      <c r="E52" s="29"/>
      <c r="F52" s="29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9.5" customHeight="1">
      <c r="A53" s="18"/>
      <c r="B53" s="29"/>
      <c r="C53" s="28"/>
      <c r="D53" s="29"/>
      <c r="E53" s="29"/>
      <c r="F53" s="29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9.5" customHeight="1">
      <c r="A54" s="18"/>
      <c r="B54" s="29"/>
      <c r="C54" s="28"/>
      <c r="D54" s="29"/>
      <c r="E54" s="29"/>
      <c r="F54" s="29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9.5" customHeight="1">
      <c r="A55" s="18"/>
      <c r="B55" s="29"/>
      <c r="C55" s="28"/>
      <c r="D55" s="29"/>
      <c r="E55" s="29"/>
      <c r="F55" s="29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9.5" customHeight="1">
      <c r="A56" s="18"/>
      <c r="B56" s="29"/>
      <c r="C56" s="28"/>
      <c r="D56" s="29"/>
      <c r="E56" s="29"/>
      <c r="F56" s="29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9.5" customHeight="1">
      <c r="A57" s="18"/>
      <c r="B57" s="29"/>
      <c r="C57" s="28"/>
      <c r="D57" s="29"/>
      <c r="E57" s="29"/>
      <c r="F57" s="29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9.5" customHeight="1">
      <c r="A58" s="18"/>
      <c r="B58" s="29"/>
      <c r="C58" s="28"/>
      <c r="D58" s="29"/>
      <c r="E58" s="29"/>
      <c r="F58" s="29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9.5" customHeight="1">
      <c r="A59" s="18"/>
      <c r="B59" s="29"/>
      <c r="C59" s="28"/>
      <c r="D59" s="29"/>
      <c r="E59" s="29"/>
      <c r="F59" s="29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9.5" customHeight="1">
      <c r="A60" s="18"/>
      <c r="B60" s="29"/>
      <c r="C60" s="28"/>
      <c r="D60" s="29"/>
      <c r="E60" s="29"/>
      <c r="F60" s="29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9.5" customHeight="1">
      <c r="A61" s="18"/>
      <c r="B61" s="29"/>
      <c r="C61" s="28"/>
      <c r="D61" s="29"/>
      <c r="E61" s="29"/>
      <c r="F61" s="29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9.5" customHeight="1">
      <c r="A62" s="18"/>
      <c r="B62" s="29"/>
      <c r="C62" s="28"/>
      <c r="D62" s="29"/>
      <c r="E62" s="29"/>
      <c r="F62" s="29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9.5" customHeight="1">
      <c r="A63" s="18"/>
      <c r="B63" s="29"/>
      <c r="C63" s="28"/>
      <c r="D63" s="29"/>
      <c r="E63" s="29"/>
      <c r="F63" s="29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9.5" customHeight="1">
      <c r="A64" s="18"/>
      <c r="B64" s="29"/>
      <c r="C64" s="28"/>
      <c r="D64" s="29"/>
      <c r="E64" s="29"/>
      <c r="F64" s="29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9.5" customHeight="1">
      <c r="A65" s="18"/>
      <c r="B65" s="29"/>
      <c r="C65" s="28"/>
      <c r="D65" s="29"/>
      <c r="E65" s="29"/>
      <c r="F65" s="29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9.5" customHeight="1">
      <c r="A66" s="18"/>
      <c r="B66" s="29"/>
      <c r="C66" s="28"/>
      <c r="D66" s="29"/>
      <c r="E66" s="29"/>
      <c r="F66" s="29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9.5" customHeight="1">
      <c r="A67" s="18"/>
      <c r="B67" s="29"/>
      <c r="C67" s="28"/>
      <c r="D67" s="29"/>
      <c r="E67" s="29"/>
      <c r="F67" s="29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9.5" customHeight="1">
      <c r="A68" s="18"/>
      <c r="B68" s="29"/>
      <c r="C68" s="28"/>
      <c r="D68" s="29"/>
      <c r="E68" s="29"/>
      <c r="F68" s="29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9.5" customHeight="1">
      <c r="A69" s="18"/>
      <c r="B69" s="29"/>
      <c r="C69" s="28"/>
      <c r="D69" s="29"/>
      <c r="E69" s="29"/>
      <c r="F69" s="29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9.5" customHeight="1">
      <c r="A70" s="18"/>
      <c r="B70" s="29"/>
      <c r="C70" s="28"/>
      <c r="D70" s="29"/>
      <c r="E70" s="29"/>
      <c r="F70" s="29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9.5" customHeight="1">
      <c r="A71" s="18"/>
      <c r="B71" s="29"/>
      <c r="C71" s="28"/>
      <c r="D71" s="29"/>
      <c r="E71" s="29"/>
      <c r="F71" s="29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9.5" customHeight="1">
      <c r="A72" s="18"/>
      <c r="B72" s="29"/>
      <c r="C72" s="28"/>
      <c r="D72" s="29"/>
      <c r="E72" s="29"/>
      <c r="F72" s="29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9.5" customHeight="1">
      <c r="A73" s="18"/>
      <c r="B73" s="29"/>
      <c r="C73" s="28"/>
      <c r="D73" s="29"/>
      <c r="E73" s="29"/>
      <c r="F73" s="29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9.5" customHeight="1">
      <c r="A74" s="18"/>
      <c r="B74" s="29"/>
      <c r="C74" s="28"/>
      <c r="D74" s="29"/>
      <c r="E74" s="29"/>
      <c r="F74" s="29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9.5" customHeight="1">
      <c r="A75" s="18"/>
      <c r="B75" s="29"/>
      <c r="C75" s="28"/>
      <c r="D75" s="29"/>
      <c r="E75" s="29"/>
      <c r="F75" s="29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9.5" customHeight="1">
      <c r="A76" s="18"/>
      <c r="B76" s="29"/>
      <c r="C76" s="28"/>
      <c r="D76" s="29"/>
      <c r="E76" s="29"/>
      <c r="F76" s="29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9.5" customHeight="1">
      <c r="A77" s="18"/>
      <c r="B77" s="29"/>
      <c r="C77" s="28"/>
      <c r="D77" s="29"/>
      <c r="E77" s="29"/>
      <c r="F77" s="29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9.5" customHeight="1">
      <c r="A78" s="18"/>
      <c r="B78" s="29"/>
      <c r="C78" s="28"/>
      <c r="D78" s="29"/>
      <c r="E78" s="29"/>
      <c r="F78" s="29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9.5" customHeight="1">
      <c r="A79" s="18"/>
      <c r="B79" s="29"/>
      <c r="C79" s="28"/>
      <c r="D79" s="29"/>
      <c r="E79" s="29"/>
      <c r="F79" s="29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9.5" customHeight="1">
      <c r="A80" s="18"/>
      <c r="B80" s="29"/>
      <c r="C80" s="28"/>
      <c r="D80" s="29"/>
      <c r="E80" s="29"/>
      <c r="F80" s="29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9.5" customHeight="1">
      <c r="A81" s="18"/>
      <c r="B81" s="29"/>
      <c r="C81" s="28"/>
      <c r="D81" s="29"/>
      <c r="E81" s="29"/>
      <c r="F81" s="29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9.5" customHeight="1">
      <c r="A82" s="18"/>
      <c r="B82" s="29"/>
      <c r="C82" s="28"/>
      <c r="D82" s="29"/>
      <c r="E82" s="29"/>
      <c r="F82" s="29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9.5" customHeight="1">
      <c r="A83" s="18"/>
      <c r="B83" s="29"/>
      <c r="C83" s="28"/>
      <c r="D83" s="29"/>
      <c r="E83" s="29"/>
      <c r="F83" s="29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9.5" customHeight="1">
      <c r="A84" s="18"/>
      <c r="B84" s="29"/>
      <c r="C84" s="28"/>
      <c r="D84" s="29"/>
      <c r="E84" s="29"/>
      <c r="F84" s="29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9.5" customHeight="1">
      <c r="A85" s="18"/>
      <c r="B85" s="29"/>
      <c r="C85" s="28"/>
      <c r="D85" s="29"/>
      <c r="E85" s="29"/>
      <c r="F85" s="29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9.5" customHeight="1">
      <c r="A86" s="18"/>
      <c r="B86" s="29"/>
      <c r="C86" s="28"/>
      <c r="D86" s="29"/>
      <c r="E86" s="29"/>
      <c r="F86" s="29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9.5" customHeight="1">
      <c r="A87" s="18"/>
      <c r="B87" s="29"/>
      <c r="C87" s="28"/>
      <c r="D87" s="29"/>
      <c r="E87" s="29"/>
      <c r="F87" s="29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9.5" customHeight="1">
      <c r="A88" s="18"/>
      <c r="B88" s="29"/>
      <c r="C88" s="28"/>
      <c r="D88" s="29"/>
      <c r="E88" s="29"/>
      <c r="F88" s="29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9.5" customHeight="1">
      <c r="A89" s="18"/>
      <c r="B89" s="29"/>
      <c r="C89" s="28"/>
      <c r="D89" s="29"/>
      <c r="E89" s="29"/>
      <c r="F89" s="29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9.5" customHeight="1">
      <c r="A90" s="18"/>
      <c r="B90" s="29"/>
      <c r="C90" s="28"/>
      <c r="D90" s="29"/>
      <c r="E90" s="29"/>
      <c r="F90" s="29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9.5" customHeight="1">
      <c r="A91" s="18"/>
      <c r="B91" s="29"/>
      <c r="C91" s="28"/>
      <c r="D91" s="29"/>
      <c r="E91" s="29"/>
      <c r="F91" s="29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9.5" customHeight="1">
      <c r="A92" s="18"/>
      <c r="B92" s="29"/>
      <c r="C92" s="28"/>
      <c r="D92" s="29"/>
      <c r="E92" s="29"/>
      <c r="F92" s="29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9.5" customHeight="1">
      <c r="A93" s="18"/>
      <c r="B93" s="29"/>
      <c r="C93" s="28"/>
      <c r="D93" s="29"/>
      <c r="E93" s="29"/>
      <c r="F93" s="29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9.5" customHeight="1">
      <c r="A94" s="18"/>
      <c r="B94" s="29"/>
      <c r="C94" s="28"/>
      <c r="D94" s="29"/>
      <c r="E94" s="29"/>
      <c r="F94" s="29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9.5" customHeight="1">
      <c r="A95" s="18"/>
      <c r="B95" s="29"/>
      <c r="C95" s="28"/>
      <c r="D95" s="29"/>
      <c r="E95" s="29"/>
      <c r="F95" s="29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9.5" customHeight="1">
      <c r="A96" s="18"/>
      <c r="B96" s="29"/>
      <c r="C96" s="28"/>
      <c r="D96" s="29"/>
      <c r="E96" s="29"/>
      <c r="F96" s="29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9.5" customHeight="1">
      <c r="A97" s="18"/>
      <c r="B97" s="29"/>
      <c r="C97" s="28"/>
      <c r="D97" s="29"/>
      <c r="E97" s="29"/>
      <c r="F97" s="29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9.5" customHeight="1">
      <c r="A98" s="18"/>
      <c r="B98" s="29"/>
      <c r="C98" s="28"/>
      <c r="D98" s="29"/>
      <c r="E98" s="29"/>
      <c r="F98" s="29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9.5" customHeight="1">
      <c r="A99" s="18"/>
      <c r="B99" s="29"/>
      <c r="C99" s="28"/>
      <c r="D99" s="29"/>
      <c r="E99" s="29"/>
      <c r="F99" s="29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9.5" customHeight="1">
      <c r="A100" s="18"/>
      <c r="B100" s="29"/>
      <c r="C100" s="28"/>
      <c r="D100" s="29"/>
      <c r="E100" s="29"/>
      <c r="F100" s="29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9.5" customHeight="1">
      <c r="A101" s="18"/>
      <c r="B101" s="29"/>
      <c r="C101" s="28"/>
      <c r="D101" s="29"/>
      <c r="E101" s="29"/>
      <c r="F101" s="29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9.5" customHeight="1">
      <c r="A102" s="18"/>
      <c r="B102" s="29"/>
      <c r="C102" s="28"/>
      <c r="D102" s="29"/>
      <c r="E102" s="29"/>
      <c r="F102" s="29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9.5" customHeight="1">
      <c r="A103" s="18"/>
      <c r="B103" s="29"/>
      <c r="C103" s="28"/>
      <c r="D103" s="29"/>
      <c r="E103" s="29"/>
      <c r="F103" s="29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9.5" customHeight="1">
      <c r="A104" s="18"/>
      <c r="B104" s="29"/>
      <c r="C104" s="28"/>
      <c r="D104" s="29"/>
      <c r="E104" s="29"/>
      <c r="F104" s="29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9.5" customHeight="1">
      <c r="A105" s="18"/>
      <c r="B105" s="29"/>
      <c r="C105" s="28"/>
      <c r="D105" s="29"/>
      <c r="E105" s="29"/>
      <c r="F105" s="29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9.5" customHeight="1">
      <c r="A106" s="18"/>
      <c r="B106" s="29"/>
      <c r="C106" s="28"/>
      <c r="D106" s="29"/>
      <c r="E106" s="29"/>
      <c r="F106" s="29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9.5" customHeight="1">
      <c r="A107" s="18"/>
      <c r="B107" s="29"/>
      <c r="C107" s="28"/>
      <c r="D107" s="29"/>
      <c r="E107" s="29"/>
      <c r="F107" s="29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9.5" customHeight="1">
      <c r="A108" s="18"/>
      <c r="B108" s="29"/>
      <c r="C108" s="28"/>
      <c r="D108" s="29"/>
      <c r="E108" s="29"/>
      <c r="F108" s="29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9.5" customHeight="1">
      <c r="A109" s="18"/>
      <c r="B109" s="29"/>
      <c r="C109" s="28"/>
      <c r="D109" s="29"/>
      <c r="E109" s="29"/>
      <c r="F109" s="29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9.5" customHeight="1">
      <c r="A110" s="18"/>
      <c r="B110" s="29"/>
      <c r="C110" s="28"/>
      <c r="D110" s="29"/>
      <c r="E110" s="29"/>
      <c r="F110" s="29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9.5" customHeight="1">
      <c r="A111" s="18"/>
      <c r="B111" s="29"/>
      <c r="C111" s="28"/>
      <c r="D111" s="29"/>
      <c r="E111" s="29"/>
      <c r="F111" s="29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9.5" customHeight="1">
      <c r="A112" s="18"/>
      <c r="B112" s="29"/>
      <c r="C112" s="28"/>
      <c r="D112" s="29"/>
      <c r="E112" s="29"/>
      <c r="F112" s="29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9.5" customHeight="1">
      <c r="A113" s="18"/>
      <c r="B113" s="29"/>
      <c r="C113" s="28"/>
      <c r="D113" s="29"/>
      <c r="E113" s="29"/>
      <c r="F113" s="29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9.5" customHeight="1">
      <c r="A114" s="18"/>
      <c r="B114" s="29"/>
      <c r="C114" s="28"/>
      <c r="D114" s="29"/>
      <c r="E114" s="29"/>
      <c r="F114" s="29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24.0" customHeight="1">
      <c r="A116" s="39" t="s">
        <v>82</v>
      </c>
      <c r="B116" s="14"/>
      <c r="C116" s="14"/>
      <c r="D116" s="14"/>
      <c r="E116" s="14"/>
      <c r="F116" s="15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8.0" customHeight="1">
      <c r="A117" s="30" t="s">
        <v>83</v>
      </c>
      <c r="B117" s="31"/>
      <c r="C117" s="31"/>
      <c r="D117" s="31"/>
      <c r="E117" s="31"/>
      <c r="F117" s="32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8.0" customHeight="1">
      <c r="A118" s="33"/>
      <c r="F118" s="3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8.0" customHeight="1">
      <c r="A119" s="33"/>
      <c r="F119" s="3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8.0" customHeight="1">
      <c r="A120" s="33"/>
      <c r="F120" s="3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8.0" customHeight="1">
      <c r="A121" s="33"/>
      <c r="F121" s="3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8.0" customHeight="1">
      <c r="A122" s="35"/>
      <c r="B122" s="6"/>
      <c r="C122" s="6"/>
      <c r="D122" s="6"/>
      <c r="E122" s="6"/>
      <c r="F122" s="7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24.0" customHeight="1">
      <c r="A124" s="36" t="s">
        <v>49</v>
      </c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3">
    <mergeCell ref="D9:F9"/>
    <mergeCell ref="A10:F10"/>
    <mergeCell ref="A13:F13"/>
    <mergeCell ref="A116:F116"/>
    <mergeCell ref="A117:F122"/>
    <mergeCell ref="A124:F124"/>
    <mergeCell ref="A1:F2"/>
    <mergeCell ref="D3:F3"/>
    <mergeCell ref="A4:F4"/>
    <mergeCell ref="D5:F5"/>
    <mergeCell ref="D6:F6"/>
    <mergeCell ref="D7:F7"/>
    <mergeCell ref="D8:F8"/>
  </mergeCells>
  <printOptions horizontalCentered="1"/>
  <pageMargins bottom="0.5" footer="0.0" header="0.0" left="0.3" right="0.3" top="0.5"/>
  <pageSetup fitToHeight="0"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>
      <pane ySplit="14.0" topLeftCell="A15" activePane="bottomLeft" state="frozen"/>
      <selection activeCell="B16" sqref="B16" pane="bottomLeft"/>
    </sheetView>
  </sheetViews>
  <sheetFormatPr customHeight="1" defaultColWidth="14.43" defaultRowHeight="15.0"/>
  <cols>
    <col customWidth="1" min="1" max="1" width="16.43"/>
    <col customWidth="1" min="2" max="2" width="28.0"/>
    <col customWidth="1" min="3" max="3" width="14.0"/>
    <col customWidth="1" min="4" max="4" width="16.0"/>
    <col customWidth="1" min="5" max="5" width="24.0"/>
    <col customWidth="1" min="6" max="6" width="28.0"/>
  </cols>
  <sheetData>
    <row r="1" ht="24.0" customHeight="1">
      <c r="A1" s="45" t="s">
        <v>84</v>
      </c>
      <c r="B1" s="2"/>
      <c r="C1" s="2"/>
      <c r="D1" s="2"/>
      <c r="E1" s="2"/>
      <c r="F1" s="3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5.75" customHeight="1">
      <c r="A2" s="5"/>
      <c r="B2" s="6"/>
      <c r="C2" s="6"/>
      <c r="D2" s="6"/>
      <c r="E2" s="6"/>
      <c r="F2" s="7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24.0" customHeight="1">
      <c r="A3" s="46" t="s">
        <v>1</v>
      </c>
      <c r="B3" s="9" t="s">
        <v>85</v>
      </c>
      <c r="C3" s="46" t="s">
        <v>3</v>
      </c>
      <c r="D3" s="10" t="s">
        <v>86</v>
      </c>
      <c r="E3" s="11"/>
      <c r="F3" s="12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24.0" customHeight="1">
      <c r="A4" s="47" t="s">
        <v>5</v>
      </c>
      <c r="B4" s="14"/>
      <c r="C4" s="14"/>
      <c r="D4" s="14"/>
      <c r="E4" s="14"/>
      <c r="F4" s="15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24.0" customHeight="1">
      <c r="A5" s="46" t="s">
        <v>6</v>
      </c>
      <c r="B5" s="16" t="s">
        <v>87</v>
      </c>
      <c r="C5" s="46" t="s">
        <v>8</v>
      </c>
      <c r="D5" s="17" t="s">
        <v>9</v>
      </c>
      <c r="E5" s="11"/>
      <c r="F5" s="12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24.0" customHeight="1">
      <c r="A6" s="46" t="s">
        <v>10</v>
      </c>
      <c r="B6" s="18">
        <v>28561.0</v>
      </c>
      <c r="C6" s="46" t="s">
        <v>88</v>
      </c>
      <c r="D6" s="19">
        <v>46032.0</v>
      </c>
      <c r="E6" s="11"/>
      <c r="F6" s="12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24.0" customHeight="1">
      <c r="A7" s="46" t="s">
        <v>12</v>
      </c>
      <c r="B7" s="20" t="s">
        <v>56</v>
      </c>
      <c r="C7" s="46" t="s">
        <v>14</v>
      </c>
      <c r="D7" s="21" t="s">
        <v>89</v>
      </c>
      <c r="E7" s="11"/>
      <c r="F7" s="12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24.0" customHeight="1">
      <c r="A8" s="46" t="s">
        <v>16</v>
      </c>
      <c r="B8" s="16" t="s">
        <v>90</v>
      </c>
      <c r="C8" s="46" t="s">
        <v>91</v>
      </c>
      <c r="D8" s="17" t="s">
        <v>92</v>
      </c>
      <c r="E8" s="11"/>
      <c r="F8" s="12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39.75" customHeight="1">
      <c r="A9" s="46" t="s">
        <v>93</v>
      </c>
      <c r="B9" s="16" t="s">
        <v>94</v>
      </c>
      <c r="C9" s="46" t="s">
        <v>95</v>
      </c>
      <c r="D9" s="17" t="s">
        <v>96</v>
      </c>
      <c r="E9" s="11"/>
      <c r="F9" s="12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24.0" customHeight="1">
      <c r="A10" s="47" t="s">
        <v>24</v>
      </c>
      <c r="B10" s="14"/>
      <c r="C10" s="14"/>
      <c r="D10" s="14"/>
      <c r="E10" s="14"/>
      <c r="F10" s="15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24.0" customHeight="1">
      <c r="A11" s="48" t="s">
        <v>97</v>
      </c>
      <c r="B11" s="48" t="s">
        <v>65</v>
      </c>
      <c r="C11" s="48" t="s">
        <v>98</v>
      </c>
      <c r="D11" s="48" t="s">
        <v>99</v>
      </c>
      <c r="E11" s="48" t="s">
        <v>29</v>
      </c>
      <c r="F11" s="48" t="s">
        <v>100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24.0" customHeight="1">
      <c r="A12" s="49">
        <f>COUNTA(A15:A114)</f>
        <v>3</v>
      </c>
      <c r="B12" s="50">
        <f>SUM(C15:C114)</f>
        <v>17600</v>
      </c>
      <c r="C12" s="50">
        <f>IFERROR(B12/A12,0)</f>
        <v>5866.666667</v>
      </c>
      <c r="D12" s="51">
        <f>IFERROR(MAX(A15:A114),"")</f>
        <v>46046</v>
      </c>
      <c r="E12" s="52">
        <f>IFERROR(TODAY()-D12,"")</f>
        <v>150</v>
      </c>
      <c r="F12" s="49" t="str">
        <f>IF(A12=0,"未来院",IF(A12&gt;=5,"継続","新規"))</f>
        <v>新規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24.0" customHeight="1">
      <c r="A13" s="47" t="s">
        <v>101</v>
      </c>
      <c r="B13" s="14"/>
      <c r="C13" s="14"/>
      <c r="D13" s="14"/>
      <c r="E13" s="14"/>
      <c r="F13" s="15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24.0" customHeight="1">
      <c r="A14" s="27" t="s">
        <v>102</v>
      </c>
      <c r="B14" s="27" t="s">
        <v>103</v>
      </c>
      <c r="C14" s="27" t="s">
        <v>70</v>
      </c>
      <c r="D14" s="27" t="s">
        <v>18</v>
      </c>
      <c r="E14" s="27" t="s">
        <v>104</v>
      </c>
      <c r="F14" s="27" t="s">
        <v>105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39.75" customHeight="1">
      <c r="A15" s="18">
        <v>46032.0</v>
      </c>
      <c r="B15" s="16" t="s">
        <v>106</v>
      </c>
      <c r="C15" s="28">
        <v>5500.0</v>
      </c>
      <c r="D15" s="16" t="s">
        <v>92</v>
      </c>
      <c r="E15" s="53">
        <v>8.0</v>
      </c>
      <c r="F15" s="16" t="s">
        <v>107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39.75" customHeight="1">
      <c r="A16" s="18">
        <v>46039.0</v>
      </c>
      <c r="B16" s="16" t="s">
        <v>108</v>
      </c>
      <c r="C16" s="28">
        <v>5500.0</v>
      </c>
      <c r="D16" s="16" t="s">
        <v>92</v>
      </c>
      <c r="E16" s="53">
        <v>6.0</v>
      </c>
      <c r="F16" s="16" t="s">
        <v>109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39.75" customHeight="1">
      <c r="A17" s="18">
        <v>46046.0</v>
      </c>
      <c r="B17" s="16" t="s">
        <v>110</v>
      </c>
      <c r="C17" s="28">
        <v>6600.0</v>
      </c>
      <c r="D17" s="16" t="s">
        <v>92</v>
      </c>
      <c r="E17" s="53">
        <v>4.0</v>
      </c>
      <c r="F17" s="16" t="s">
        <v>111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9.5" customHeight="1">
      <c r="A18" s="18"/>
      <c r="B18" s="29"/>
      <c r="C18" s="28"/>
      <c r="D18" s="29"/>
      <c r="E18" s="53"/>
      <c r="F18" s="29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9.5" customHeight="1">
      <c r="A19" s="18"/>
      <c r="B19" s="29"/>
      <c r="C19" s="28"/>
      <c r="D19" s="29"/>
      <c r="E19" s="53"/>
      <c r="F19" s="29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9.5" customHeight="1">
      <c r="A20" s="18"/>
      <c r="B20" s="29"/>
      <c r="C20" s="28"/>
      <c r="D20" s="29"/>
      <c r="E20" s="53"/>
      <c r="F20" s="29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9.5" customHeight="1">
      <c r="A21" s="18"/>
      <c r="B21" s="29"/>
      <c r="C21" s="28"/>
      <c r="D21" s="29"/>
      <c r="E21" s="53"/>
      <c r="F21" s="29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9.5" customHeight="1">
      <c r="A22" s="18"/>
      <c r="B22" s="29"/>
      <c r="C22" s="28"/>
      <c r="D22" s="29"/>
      <c r="E22" s="53"/>
      <c r="F22" s="29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9.5" customHeight="1">
      <c r="A23" s="18"/>
      <c r="B23" s="29"/>
      <c r="C23" s="28"/>
      <c r="D23" s="29"/>
      <c r="E23" s="53"/>
      <c r="F23" s="29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9.5" customHeight="1">
      <c r="A24" s="18"/>
      <c r="B24" s="29"/>
      <c r="C24" s="28"/>
      <c r="D24" s="29"/>
      <c r="E24" s="53"/>
      <c r="F24" s="29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9.5" customHeight="1">
      <c r="A25" s="18"/>
      <c r="B25" s="29"/>
      <c r="C25" s="28"/>
      <c r="D25" s="29"/>
      <c r="E25" s="53"/>
      <c r="F25" s="29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9.5" customHeight="1">
      <c r="A26" s="18"/>
      <c r="B26" s="29"/>
      <c r="C26" s="28"/>
      <c r="D26" s="29"/>
      <c r="E26" s="53"/>
      <c r="F26" s="29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9.5" customHeight="1">
      <c r="A27" s="18"/>
      <c r="B27" s="29"/>
      <c r="C27" s="28"/>
      <c r="D27" s="29"/>
      <c r="E27" s="53"/>
      <c r="F27" s="29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9.5" customHeight="1">
      <c r="A28" s="18"/>
      <c r="B28" s="29"/>
      <c r="C28" s="28"/>
      <c r="D28" s="29"/>
      <c r="E28" s="53"/>
      <c r="F28" s="29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9.5" customHeight="1">
      <c r="A29" s="18"/>
      <c r="B29" s="29"/>
      <c r="C29" s="28"/>
      <c r="D29" s="29"/>
      <c r="E29" s="53"/>
      <c r="F29" s="29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9.5" customHeight="1">
      <c r="A30" s="18"/>
      <c r="B30" s="29"/>
      <c r="C30" s="28"/>
      <c r="D30" s="29"/>
      <c r="E30" s="53"/>
      <c r="F30" s="29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9.5" customHeight="1">
      <c r="A31" s="18"/>
      <c r="B31" s="29"/>
      <c r="C31" s="28"/>
      <c r="D31" s="29"/>
      <c r="E31" s="53"/>
      <c r="F31" s="29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9.5" customHeight="1">
      <c r="A32" s="18"/>
      <c r="B32" s="29"/>
      <c r="C32" s="28"/>
      <c r="D32" s="29"/>
      <c r="E32" s="53"/>
      <c r="F32" s="29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9.5" customHeight="1">
      <c r="A33" s="18"/>
      <c r="B33" s="29"/>
      <c r="C33" s="28"/>
      <c r="D33" s="29"/>
      <c r="E33" s="53"/>
      <c r="F33" s="29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9.5" customHeight="1">
      <c r="A34" s="18"/>
      <c r="B34" s="29"/>
      <c r="C34" s="28"/>
      <c r="D34" s="29"/>
      <c r="E34" s="53"/>
      <c r="F34" s="29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9.5" customHeight="1">
      <c r="A35" s="18"/>
      <c r="B35" s="29"/>
      <c r="C35" s="28"/>
      <c r="D35" s="29"/>
      <c r="E35" s="53"/>
      <c r="F35" s="29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9.5" customHeight="1">
      <c r="A36" s="18"/>
      <c r="B36" s="29"/>
      <c r="C36" s="28"/>
      <c r="D36" s="29"/>
      <c r="E36" s="53"/>
      <c r="F36" s="29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9.5" customHeight="1">
      <c r="A37" s="18"/>
      <c r="B37" s="29"/>
      <c r="C37" s="28"/>
      <c r="D37" s="29"/>
      <c r="E37" s="53"/>
      <c r="F37" s="29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9.5" customHeight="1">
      <c r="A38" s="18"/>
      <c r="B38" s="29"/>
      <c r="C38" s="28"/>
      <c r="D38" s="29"/>
      <c r="E38" s="53"/>
      <c r="F38" s="29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9.5" customHeight="1">
      <c r="A39" s="18"/>
      <c r="B39" s="29"/>
      <c r="C39" s="28"/>
      <c r="D39" s="29"/>
      <c r="E39" s="53"/>
      <c r="F39" s="29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9.5" customHeight="1">
      <c r="A40" s="18"/>
      <c r="B40" s="29"/>
      <c r="C40" s="28"/>
      <c r="D40" s="29"/>
      <c r="E40" s="53"/>
      <c r="F40" s="29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9.5" customHeight="1">
      <c r="A41" s="18"/>
      <c r="B41" s="29"/>
      <c r="C41" s="28"/>
      <c r="D41" s="29"/>
      <c r="E41" s="53"/>
      <c r="F41" s="29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9.5" customHeight="1">
      <c r="A42" s="18"/>
      <c r="B42" s="29"/>
      <c r="C42" s="28"/>
      <c r="D42" s="29"/>
      <c r="E42" s="53"/>
      <c r="F42" s="29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9.5" customHeight="1">
      <c r="A43" s="18"/>
      <c r="B43" s="29"/>
      <c r="C43" s="28"/>
      <c r="D43" s="29"/>
      <c r="E43" s="53"/>
      <c r="F43" s="29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9.5" customHeight="1">
      <c r="A44" s="18"/>
      <c r="B44" s="29"/>
      <c r="C44" s="28"/>
      <c r="D44" s="29"/>
      <c r="E44" s="53"/>
      <c r="F44" s="29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9.5" customHeight="1">
      <c r="A45" s="18"/>
      <c r="B45" s="29"/>
      <c r="C45" s="28"/>
      <c r="D45" s="29"/>
      <c r="E45" s="53"/>
      <c r="F45" s="29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9.5" customHeight="1">
      <c r="A46" s="18"/>
      <c r="B46" s="29"/>
      <c r="C46" s="28"/>
      <c r="D46" s="29"/>
      <c r="E46" s="53"/>
      <c r="F46" s="29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9.5" customHeight="1">
      <c r="A47" s="18"/>
      <c r="B47" s="29"/>
      <c r="C47" s="28"/>
      <c r="D47" s="29"/>
      <c r="E47" s="53"/>
      <c r="F47" s="29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9.5" customHeight="1">
      <c r="A48" s="18"/>
      <c r="B48" s="29"/>
      <c r="C48" s="28"/>
      <c r="D48" s="29"/>
      <c r="E48" s="53"/>
      <c r="F48" s="29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9.5" customHeight="1">
      <c r="A49" s="18"/>
      <c r="B49" s="29"/>
      <c r="C49" s="28"/>
      <c r="D49" s="29"/>
      <c r="E49" s="53"/>
      <c r="F49" s="29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9.5" customHeight="1">
      <c r="A50" s="18"/>
      <c r="B50" s="29"/>
      <c r="C50" s="28"/>
      <c r="D50" s="29"/>
      <c r="E50" s="53"/>
      <c r="F50" s="29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9.5" customHeight="1">
      <c r="A51" s="18"/>
      <c r="B51" s="29"/>
      <c r="C51" s="28"/>
      <c r="D51" s="29"/>
      <c r="E51" s="53"/>
      <c r="F51" s="29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9.5" customHeight="1">
      <c r="A52" s="18"/>
      <c r="B52" s="29"/>
      <c r="C52" s="28"/>
      <c r="D52" s="29"/>
      <c r="E52" s="53"/>
      <c r="F52" s="29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9.5" customHeight="1">
      <c r="A53" s="18"/>
      <c r="B53" s="29"/>
      <c r="C53" s="28"/>
      <c r="D53" s="29"/>
      <c r="E53" s="53"/>
      <c r="F53" s="29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9.5" customHeight="1">
      <c r="A54" s="18"/>
      <c r="B54" s="29"/>
      <c r="C54" s="28"/>
      <c r="D54" s="29"/>
      <c r="E54" s="53"/>
      <c r="F54" s="29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9.5" customHeight="1">
      <c r="A55" s="18"/>
      <c r="B55" s="29"/>
      <c r="C55" s="28"/>
      <c r="D55" s="29"/>
      <c r="E55" s="53"/>
      <c r="F55" s="29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9.5" customHeight="1">
      <c r="A56" s="18"/>
      <c r="B56" s="29"/>
      <c r="C56" s="28"/>
      <c r="D56" s="29"/>
      <c r="E56" s="53"/>
      <c r="F56" s="29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9.5" customHeight="1">
      <c r="A57" s="18"/>
      <c r="B57" s="29"/>
      <c r="C57" s="28"/>
      <c r="D57" s="29"/>
      <c r="E57" s="53"/>
      <c r="F57" s="29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9.5" customHeight="1">
      <c r="A58" s="18"/>
      <c r="B58" s="29"/>
      <c r="C58" s="28"/>
      <c r="D58" s="29"/>
      <c r="E58" s="53"/>
      <c r="F58" s="29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9.5" customHeight="1">
      <c r="A59" s="18"/>
      <c r="B59" s="29"/>
      <c r="C59" s="28"/>
      <c r="D59" s="29"/>
      <c r="E59" s="53"/>
      <c r="F59" s="29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9.5" customHeight="1">
      <c r="A60" s="18"/>
      <c r="B60" s="29"/>
      <c r="C60" s="28"/>
      <c r="D60" s="29"/>
      <c r="E60" s="53"/>
      <c r="F60" s="29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9.5" customHeight="1">
      <c r="A61" s="18"/>
      <c r="B61" s="29"/>
      <c r="C61" s="28"/>
      <c r="D61" s="29"/>
      <c r="E61" s="53"/>
      <c r="F61" s="29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9.5" customHeight="1">
      <c r="A62" s="18"/>
      <c r="B62" s="29"/>
      <c r="C62" s="28"/>
      <c r="D62" s="29"/>
      <c r="E62" s="53"/>
      <c r="F62" s="29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9.5" customHeight="1">
      <c r="A63" s="18"/>
      <c r="B63" s="29"/>
      <c r="C63" s="28"/>
      <c r="D63" s="29"/>
      <c r="E63" s="53"/>
      <c r="F63" s="29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9.5" customHeight="1">
      <c r="A64" s="18"/>
      <c r="B64" s="29"/>
      <c r="C64" s="28"/>
      <c r="D64" s="29"/>
      <c r="E64" s="53"/>
      <c r="F64" s="29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9.5" customHeight="1">
      <c r="A65" s="18"/>
      <c r="B65" s="29"/>
      <c r="C65" s="28"/>
      <c r="D65" s="29"/>
      <c r="E65" s="53"/>
      <c r="F65" s="29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9.5" customHeight="1">
      <c r="A66" s="18"/>
      <c r="B66" s="29"/>
      <c r="C66" s="28"/>
      <c r="D66" s="29"/>
      <c r="E66" s="53"/>
      <c r="F66" s="29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9.5" customHeight="1">
      <c r="A67" s="18"/>
      <c r="B67" s="29"/>
      <c r="C67" s="28"/>
      <c r="D67" s="29"/>
      <c r="E67" s="53"/>
      <c r="F67" s="29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9.5" customHeight="1">
      <c r="A68" s="18"/>
      <c r="B68" s="29"/>
      <c r="C68" s="28"/>
      <c r="D68" s="29"/>
      <c r="E68" s="53"/>
      <c r="F68" s="29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9.5" customHeight="1">
      <c r="A69" s="18"/>
      <c r="B69" s="29"/>
      <c r="C69" s="28"/>
      <c r="D69" s="29"/>
      <c r="E69" s="53"/>
      <c r="F69" s="29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9.5" customHeight="1">
      <c r="A70" s="18"/>
      <c r="B70" s="29"/>
      <c r="C70" s="28"/>
      <c r="D70" s="29"/>
      <c r="E70" s="53"/>
      <c r="F70" s="29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9.5" customHeight="1">
      <c r="A71" s="18"/>
      <c r="B71" s="29"/>
      <c r="C71" s="28"/>
      <c r="D71" s="29"/>
      <c r="E71" s="53"/>
      <c r="F71" s="29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9.5" customHeight="1">
      <c r="A72" s="18"/>
      <c r="B72" s="29"/>
      <c r="C72" s="28"/>
      <c r="D72" s="29"/>
      <c r="E72" s="53"/>
      <c r="F72" s="29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9.5" customHeight="1">
      <c r="A73" s="18"/>
      <c r="B73" s="29"/>
      <c r="C73" s="28"/>
      <c r="D73" s="29"/>
      <c r="E73" s="53"/>
      <c r="F73" s="29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9.5" customHeight="1">
      <c r="A74" s="18"/>
      <c r="B74" s="29"/>
      <c r="C74" s="28"/>
      <c r="D74" s="29"/>
      <c r="E74" s="53"/>
      <c r="F74" s="29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9.5" customHeight="1">
      <c r="A75" s="18"/>
      <c r="B75" s="29"/>
      <c r="C75" s="28"/>
      <c r="D75" s="29"/>
      <c r="E75" s="53"/>
      <c r="F75" s="29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9.5" customHeight="1">
      <c r="A76" s="18"/>
      <c r="B76" s="29"/>
      <c r="C76" s="28"/>
      <c r="D76" s="29"/>
      <c r="E76" s="53"/>
      <c r="F76" s="29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9.5" customHeight="1">
      <c r="A77" s="18"/>
      <c r="B77" s="29"/>
      <c r="C77" s="28"/>
      <c r="D77" s="29"/>
      <c r="E77" s="53"/>
      <c r="F77" s="29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9.5" customHeight="1">
      <c r="A78" s="18"/>
      <c r="B78" s="29"/>
      <c r="C78" s="28"/>
      <c r="D78" s="29"/>
      <c r="E78" s="53"/>
      <c r="F78" s="29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9.5" customHeight="1">
      <c r="A79" s="18"/>
      <c r="B79" s="29"/>
      <c r="C79" s="28"/>
      <c r="D79" s="29"/>
      <c r="E79" s="53"/>
      <c r="F79" s="29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9.5" customHeight="1">
      <c r="A80" s="18"/>
      <c r="B80" s="29"/>
      <c r="C80" s="28"/>
      <c r="D80" s="29"/>
      <c r="E80" s="53"/>
      <c r="F80" s="29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9.5" customHeight="1">
      <c r="A81" s="18"/>
      <c r="B81" s="29"/>
      <c r="C81" s="28"/>
      <c r="D81" s="29"/>
      <c r="E81" s="53"/>
      <c r="F81" s="29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9.5" customHeight="1">
      <c r="A82" s="18"/>
      <c r="B82" s="29"/>
      <c r="C82" s="28"/>
      <c r="D82" s="29"/>
      <c r="E82" s="53"/>
      <c r="F82" s="29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9.5" customHeight="1">
      <c r="A83" s="18"/>
      <c r="B83" s="29"/>
      <c r="C83" s="28"/>
      <c r="D83" s="29"/>
      <c r="E83" s="53"/>
      <c r="F83" s="29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9.5" customHeight="1">
      <c r="A84" s="18"/>
      <c r="B84" s="29"/>
      <c r="C84" s="28"/>
      <c r="D84" s="29"/>
      <c r="E84" s="53"/>
      <c r="F84" s="29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9.5" customHeight="1">
      <c r="A85" s="18"/>
      <c r="B85" s="29"/>
      <c r="C85" s="28"/>
      <c r="D85" s="29"/>
      <c r="E85" s="53"/>
      <c r="F85" s="29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9.5" customHeight="1">
      <c r="A86" s="18"/>
      <c r="B86" s="29"/>
      <c r="C86" s="28"/>
      <c r="D86" s="29"/>
      <c r="E86" s="53"/>
      <c r="F86" s="29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9.5" customHeight="1">
      <c r="A87" s="18"/>
      <c r="B87" s="29"/>
      <c r="C87" s="28"/>
      <c r="D87" s="29"/>
      <c r="E87" s="53"/>
      <c r="F87" s="29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9.5" customHeight="1">
      <c r="A88" s="18"/>
      <c r="B88" s="29"/>
      <c r="C88" s="28"/>
      <c r="D88" s="29"/>
      <c r="E88" s="53"/>
      <c r="F88" s="29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9.5" customHeight="1">
      <c r="A89" s="18"/>
      <c r="B89" s="29"/>
      <c r="C89" s="28"/>
      <c r="D89" s="29"/>
      <c r="E89" s="53"/>
      <c r="F89" s="29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9.5" customHeight="1">
      <c r="A90" s="18"/>
      <c r="B90" s="29"/>
      <c r="C90" s="28"/>
      <c r="D90" s="29"/>
      <c r="E90" s="53"/>
      <c r="F90" s="29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9.5" customHeight="1">
      <c r="A91" s="18"/>
      <c r="B91" s="29"/>
      <c r="C91" s="28"/>
      <c r="D91" s="29"/>
      <c r="E91" s="53"/>
      <c r="F91" s="29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9.5" customHeight="1">
      <c r="A92" s="18"/>
      <c r="B92" s="29"/>
      <c r="C92" s="28"/>
      <c r="D92" s="29"/>
      <c r="E92" s="53"/>
      <c r="F92" s="29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9.5" customHeight="1">
      <c r="A93" s="18"/>
      <c r="B93" s="29"/>
      <c r="C93" s="28"/>
      <c r="D93" s="29"/>
      <c r="E93" s="53"/>
      <c r="F93" s="29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9.5" customHeight="1">
      <c r="A94" s="18"/>
      <c r="B94" s="29"/>
      <c r="C94" s="28"/>
      <c r="D94" s="29"/>
      <c r="E94" s="53"/>
      <c r="F94" s="29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9.5" customHeight="1">
      <c r="A95" s="18"/>
      <c r="B95" s="29"/>
      <c r="C95" s="28"/>
      <c r="D95" s="29"/>
      <c r="E95" s="53"/>
      <c r="F95" s="29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9.5" customHeight="1">
      <c r="A96" s="18"/>
      <c r="B96" s="29"/>
      <c r="C96" s="28"/>
      <c r="D96" s="29"/>
      <c r="E96" s="53"/>
      <c r="F96" s="29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9.5" customHeight="1">
      <c r="A97" s="18"/>
      <c r="B97" s="29"/>
      <c r="C97" s="28"/>
      <c r="D97" s="29"/>
      <c r="E97" s="53"/>
      <c r="F97" s="29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9.5" customHeight="1">
      <c r="A98" s="18"/>
      <c r="B98" s="29"/>
      <c r="C98" s="28"/>
      <c r="D98" s="29"/>
      <c r="E98" s="53"/>
      <c r="F98" s="29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9.5" customHeight="1">
      <c r="A99" s="18"/>
      <c r="B99" s="29"/>
      <c r="C99" s="28"/>
      <c r="D99" s="29"/>
      <c r="E99" s="53"/>
      <c r="F99" s="29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9.5" customHeight="1">
      <c r="A100" s="18"/>
      <c r="B100" s="29"/>
      <c r="C100" s="28"/>
      <c r="D100" s="29"/>
      <c r="E100" s="53"/>
      <c r="F100" s="29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9.5" customHeight="1">
      <c r="A101" s="18"/>
      <c r="B101" s="29"/>
      <c r="C101" s="28"/>
      <c r="D101" s="29"/>
      <c r="E101" s="53"/>
      <c r="F101" s="29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9.5" customHeight="1">
      <c r="A102" s="18"/>
      <c r="B102" s="29"/>
      <c r="C102" s="28"/>
      <c r="D102" s="29"/>
      <c r="E102" s="53"/>
      <c r="F102" s="29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9.5" customHeight="1">
      <c r="A103" s="18"/>
      <c r="B103" s="29"/>
      <c r="C103" s="28"/>
      <c r="D103" s="29"/>
      <c r="E103" s="53"/>
      <c r="F103" s="29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9.5" customHeight="1">
      <c r="A104" s="18"/>
      <c r="B104" s="29"/>
      <c r="C104" s="28"/>
      <c r="D104" s="29"/>
      <c r="E104" s="53"/>
      <c r="F104" s="29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9.5" customHeight="1">
      <c r="A105" s="18"/>
      <c r="B105" s="29"/>
      <c r="C105" s="28"/>
      <c r="D105" s="29"/>
      <c r="E105" s="53"/>
      <c r="F105" s="29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9.5" customHeight="1">
      <c r="A106" s="18"/>
      <c r="B106" s="29"/>
      <c r="C106" s="28"/>
      <c r="D106" s="29"/>
      <c r="E106" s="53"/>
      <c r="F106" s="29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9.5" customHeight="1">
      <c r="A107" s="18"/>
      <c r="B107" s="29"/>
      <c r="C107" s="28"/>
      <c r="D107" s="29"/>
      <c r="E107" s="53"/>
      <c r="F107" s="29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9.5" customHeight="1">
      <c r="A108" s="18"/>
      <c r="B108" s="29"/>
      <c r="C108" s="28"/>
      <c r="D108" s="29"/>
      <c r="E108" s="53"/>
      <c r="F108" s="29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9.5" customHeight="1">
      <c r="A109" s="18"/>
      <c r="B109" s="29"/>
      <c r="C109" s="28"/>
      <c r="D109" s="29"/>
      <c r="E109" s="53"/>
      <c r="F109" s="29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9.5" customHeight="1">
      <c r="A110" s="18"/>
      <c r="B110" s="29"/>
      <c r="C110" s="28"/>
      <c r="D110" s="29"/>
      <c r="E110" s="53"/>
      <c r="F110" s="29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9.5" customHeight="1">
      <c r="A111" s="18"/>
      <c r="B111" s="29"/>
      <c r="C111" s="28"/>
      <c r="D111" s="29"/>
      <c r="E111" s="53"/>
      <c r="F111" s="29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9.5" customHeight="1">
      <c r="A112" s="18"/>
      <c r="B112" s="29"/>
      <c r="C112" s="28"/>
      <c r="D112" s="29"/>
      <c r="E112" s="53"/>
      <c r="F112" s="29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9.5" customHeight="1">
      <c r="A113" s="18"/>
      <c r="B113" s="29"/>
      <c r="C113" s="28"/>
      <c r="D113" s="29"/>
      <c r="E113" s="53"/>
      <c r="F113" s="29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9.5" customHeight="1">
      <c r="A114" s="18"/>
      <c r="B114" s="29"/>
      <c r="C114" s="28"/>
      <c r="D114" s="29"/>
      <c r="E114" s="53"/>
      <c r="F114" s="29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24.0" customHeight="1">
      <c r="A116" s="47" t="s">
        <v>112</v>
      </c>
      <c r="B116" s="14"/>
      <c r="C116" s="14"/>
      <c r="D116" s="14"/>
      <c r="E116" s="14"/>
      <c r="F116" s="15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8.0" customHeight="1">
      <c r="A117" s="30" t="s">
        <v>113</v>
      </c>
      <c r="B117" s="31"/>
      <c r="C117" s="31"/>
      <c r="D117" s="31"/>
      <c r="E117" s="31"/>
      <c r="F117" s="32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8.0" customHeight="1">
      <c r="A118" s="33"/>
      <c r="F118" s="3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8.0" customHeight="1">
      <c r="A119" s="33"/>
      <c r="F119" s="3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8.0" customHeight="1">
      <c r="A120" s="33"/>
      <c r="F120" s="3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8.0" customHeight="1">
      <c r="A121" s="33"/>
      <c r="F121" s="3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8.0" customHeight="1">
      <c r="A122" s="35"/>
      <c r="B122" s="6"/>
      <c r="C122" s="6"/>
      <c r="D122" s="6"/>
      <c r="E122" s="6"/>
      <c r="F122" s="7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24.0" customHeight="1">
      <c r="A124" s="36" t="s">
        <v>49</v>
      </c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3">
    <mergeCell ref="D9:F9"/>
    <mergeCell ref="A10:F10"/>
    <mergeCell ref="A13:F13"/>
    <mergeCell ref="A116:F116"/>
    <mergeCell ref="A117:F122"/>
    <mergeCell ref="A124:F124"/>
    <mergeCell ref="A1:F2"/>
    <mergeCell ref="D3:F3"/>
    <mergeCell ref="A4:F4"/>
    <mergeCell ref="D5:F5"/>
    <mergeCell ref="D6:F6"/>
    <mergeCell ref="D7:F7"/>
    <mergeCell ref="D8:F8"/>
  </mergeCells>
  <printOptions horizontalCentered="1"/>
  <pageMargins bottom="0.5" footer="0.0" header="0.0" left="0.3" right="0.3" top="0.5"/>
  <pageSetup fitToHeight="0"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>
      <pane ySplit="14.0" topLeftCell="A15" activePane="bottomLeft" state="frozen"/>
      <selection activeCell="B16" sqref="B16" pane="bottomLeft"/>
    </sheetView>
  </sheetViews>
  <sheetFormatPr customHeight="1" defaultColWidth="14.43" defaultRowHeight="15.0"/>
  <cols>
    <col customWidth="1" min="1" max="1" width="15.0"/>
    <col customWidth="1" min="2" max="2" width="28.0"/>
    <col customWidth="1" min="3" max="3" width="14.0"/>
    <col customWidth="1" min="4" max="4" width="16.0"/>
    <col customWidth="1" min="5" max="5" width="24.0"/>
    <col customWidth="1" min="6" max="6" width="28.0"/>
  </cols>
  <sheetData>
    <row r="1" ht="24.0" customHeight="1">
      <c r="A1" s="54" t="s">
        <v>114</v>
      </c>
      <c r="B1" s="2"/>
      <c r="C1" s="2"/>
      <c r="D1" s="2"/>
      <c r="E1" s="2"/>
      <c r="F1" s="3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5.75" customHeight="1">
      <c r="A2" s="5"/>
      <c r="B2" s="6"/>
      <c r="C2" s="6"/>
      <c r="D2" s="6"/>
      <c r="E2" s="6"/>
      <c r="F2" s="7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24.0" customHeight="1">
      <c r="A3" s="55" t="s">
        <v>1</v>
      </c>
      <c r="B3" s="9" t="s">
        <v>115</v>
      </c>
      <c r="C3" s="55" t="s">
        <v>3</v>
      </c>
      <c r="D3" s="10" t="s">
        <v>116</v>
      </c>
      <c r="E3" s="11"/>
      <c r="F3" s="12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24.0" customHeight="1">
      <c r="A4" s="56" t="s">
        <v>5</v>
      </c>
      <c r="B4" s="14"/>
      <c r="C4" s="14"/>
      <c r="D4" s="14"/>
      <c r="E4" s="14"/>
      <c r="F4" s="15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24.0" customHeight="1">
      <c r="A5" s="55" t="s">
        <v>6</v>
      </c>
      <c r="B5" s="16" t="s">
        <v>117</v>
      </c>
      <c r="C5" s="55" t="s">
        <v>118</v>
      </c>
      <c r="D5" s="17" t="s">
        <v>119</v>
      </c>
      <c r="E5" s="11"/>
      <c r="F5" s="12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24.0" customHeight="1">
      <c r="A6" s="55" t="s">
        <v>10</v>
      </c>
      <c r="B6" s="18">
        <v>39943.0</v>
      </c>
      <c r="C6" s="55" t="s">
        <v>120</v>
      </c>
      <c r="D6" s="19">
        <v>45017.0</v>
      </c>
      <c r="E6" s="11"/>
      <c r="F6" s="12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24.0" customHeight="1">
      <c r="A7" s="55" t="s">
        <v>121</v>
      </c>
      <c r="B7" s="20" t="s">
        <v>56</v>
      </c>
      <c r="C7" s="55" t="s">
        <v>122</v>
      </c>
      <c r="D7" s="21" t="s">
        <v>123</v>
      </c>
      <c r="E7" s="11"/>
      <c r="F7" s="12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24.0" customHeight="1">
      <c r="A8" s="55" t="s">
        <v>16</v>
      </c>
      <c r="B8" s="16" t="s">
        <v>124</v>
      </c>
      <c r="C8" s="55" t="s">
        <v>125</v>
      </c>
      <c r="D8" s="17" t="s">
        <v>126</v>
      </c>
      <c r="E8" s="11"/>
      <c r="F8" s="12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24.0" customHeight="1">
      <c r="A9" s="55" t="s">
        <v>127</v>
      </c>
      <c r="B9" s="16" t="s">
        <v>128</v>
      </c>
      <c r="C9" s="55" t="s">
        <v>129</v>
      </c>
      <c r="D9" s="17" t="s">
        <v>130</v>
      </c>
      <c r="E9" s="11"/>
      <c r="F9" s="12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24.0" customHeight="1">
      <c r="A10" s="56" t="s">
        <v>24</v>
      </c>
      <c r="B10" s="14"/>
      <c r="C10" s="14"/>
      <c r="D10" s="14"/>
      <c r="E10" s="14"/>
      <c r="F10" s="15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24.0" customHeight="1">
      <c r="A11" s="57" t="s">
        <v>131</v>
      </c>
      <c r="B11" s="57" t="s">
        <v>132</v>
      </c>
      <c r="C11" s="57" t="s">
        <v>133</v>
      </c>
      <c r="D11" s="57" t="s">
        <v>134</v>
      </c>
      <c r="E11" s="57" t="s">
        <v>29</v>
      </c>
      <c r="F11" s="57" t="s">
        <v>135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24.0" customHeight="1">
      <c r="A12" s="58">
        <f>COUNTA(A15:A114)</f>
        <v>3</v>
      </c>
      <c r="B12" s="59">
        <f>SUM(C15:C114)</f>
        <v>13200</v>
      </c>
      <c r="C12" s="59">
        <f>IFERROR(B12/A12,0)</f>
        <v>4400</v>
      </c>
      <c r="D12" s="60">
        <f>IFERROR(MAX(A15:A114),"")</f>
        <v>46153</v>
      </c>
      <c r="E12" s="61">
        <f>IFERROR(TODAY()-D12,"")</f>
        <v>43</v>
      </c>
      <c r="F12" s="58" t="str">
        <f>IF(A12=0,"体験前","在籍")</f>
        <v>在籍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24.0" customHeight="1">
      <c r="A13" s="56" t="s">
        <v>136</v>
      </c>
      <c r="B13" s="14"/>
      <c r="C13" s="14"/>
      <c r="D13" s="14"/>
      <c r="E13" s="14"/>
      <c r="F13" s="15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24.0" customHeight="1">
      <c r="A14" s="27" t="s">
        <v>32</v>
      </c>
      <c r="B14" s="27" t="s">
        <v>137</v>
      </c>
      <c r="C14" s="27" t="s">
        <v>70</v>
      </c>
      <c r="D14" s="27" t="s">
        <v>125</v>
      </c>
      <c r="E14" s="27" t="s">
        <v>138</v>
      </c>
      <c r="F14" s="27" t="s">
        <v>139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39.75" customHeight="1">
      <c r="A15" s="18">
        <v>46118.0</v>
      </c>
      <c r="B15" s="16" t="s">
        <v>140</v>
      </c>
      <c r="C15" s="28">
        <v>4400.0</v>
      </c>
      <c r="D15" s="16" t="s">
        <v>126</v>
      </c>
      <c r="E15" s="16" t="s">
        <v>141</v>
      </c>
      <c r="F15" s="16" t="s">
        <v>142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39.75" customHeight="1">
      <c r="A16" s="18">
        <v>46125.0</v>
      </c>
      <c r="B16" s="16" t="s">
        <v>143</v>
      </c>
      <c r="C16" s="28">
        <v>4400.0</v>
      </c>
      <c r="D16" s="16" t="s">
        <v>126</v>
      </c>
      <c r="E16" s="16" t="s">
        <v>141</v>
      </c>
      <c r="F16" s="16" t="s">
        <v>144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39.75" customHeight="1">
      <c r="A17" s="18">
        <v>46153.0</v>
      </c>
      <c r="B17" s="16" t="s">
        <v>145</v>
      </c>
      <c r="C17" s="28">
        <v>4400.0</v>
      </c>
      <c r="D17" s="16" t="s">
        <v>126</v>
      </c>
      <c r="E17" s="16" t="s">
        <v>146</v>
      </c>
      <c r="F17" s="16" t="s">
        <v>147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9.5" customHeight="1">
      <c r="A18" s="18"/>
      <c r="B18" s="29"/>
      <c r="C18" s="28"/>
      <c r="D18" s="29"/>
      <c r="E18" s="29"/>
      <c r="F18" s="29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9.5" customHeight="1">
      <c r="A19" s="18"/>
      <c r="B19" s="29"/>
      <c r="C19" s="28"/>
      <c r="D19" s="29"/>
      <c r="E19" s="29"/>
      <c r="F19" s="29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9.5" customHeight="1">
      <c r="A20" s="18"/>
      <c r="B20" s="29"/>
      <c r="C20" s="28"/>
      <c r="D20" s="29"/>
      <c r="E20" s="29"/>
      <c r="F20" s="29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9.5" customHeight="1">
      <c r="A21" s="18"/>
      <c r="B21" s="29"/>
      <c r="C21" s="28"/>
      <c r="D21" s="29"/>
      <c r="E21" s="29"/>
      <c r="F21" s="29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9.5" customHeight="1">
      <c r="A22" s="18"/>
      <c r="B22" s="29"/>
      <c r="C22" s="28"/>
      <c r="D22" s="29"/>
      <c r="E22" s="29"/>
      <c r="F22" s="29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9.5" customHeight="1">
      <c r="A23" s="18"/>
      <c r="B23" s="29"/>
      <c r="C23" s="28"/>
      <c r="D23" s="29"/>
      <c r="E23" s="29"/>
      <c r="F23" s="29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9.5" customHeight="1">
      <c r="A24" s="18"/>
      <c r="B24" s="29"/>
      <c r="C24" s="28"/>
      <c r="D24" s="29"/>
      <c r="E24" s="29"/>
      <c r="F24" s="29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9.5" customHeight="1">
      <c r="A25" s="18"/>
      <c r="B25" s="29"/>
      <c r="C25" s="28"/>
      <c r="D25" s="29"/>
      <c r="E25" s="29"/>
      <c r="F25" s="29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9.5" customHeight="1">
      <c r="A26" s="18"/>
      <c r="B26" s="29"/>
      <c r="C26" s="28"/>
      <c r="D26" s="29"/>
      <c r="E26" s="29"/>
      <c r="F26" s="29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9.5" customHeight="1">
      <c r="A27" s="18"/>
      <c r="B27" s="29"/>
      <c r="C27" s="28"/>
      <c r="D27" s="29"/>
      <c r="E27" s="29"/>
      <c r="F27" s="29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9.5" customHeight="1">
      <c r="A28" s="18"/>
      <c r="B28" s="29"/>
      <c r="C28" s="28"/>
      <c r="D28" s="29"/>
      <c r="E28" s="29"/>
      <c r="F28" s="29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9.5" customHeight="1">
      <c r="A29" s="18"/>
      <c r="B29" s="29"/>
      <c r="C29" s="28"/>
      <c r="D29" s="29"/>
      <c r="E29" s="29"/>
      <c r="F29" s="29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9.5" customHeight="1">
      <c r="A30" s="18"/>
      <c r="B30" s="29"/>
      <c r="C30" s="28"/>
      <c r="D30" s="29"/>
      <c r="E30" s="29"/>
      <c r="F30" s="29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9.5" customHeight="1">
      <c r="A31" s="18"/>
      <c r="B31" s="29"/>
      <c r="C31" s="28"/>
      <c r="D31" s="29"/>
      <c r="E31" s="29"/>
      <c r="F31" s="29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9.5" customHeight="1">
      <c r="A32" s="18"/>
      <c r="B32" s="29"/>
      <c r="C32" s="28"/>
      <c r="D32" s="29"/>
      <c r="E32" s="29"/>
      <c r="F32" s="29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9.5" customHeight="1">
      <c r="A33" s="18"/>
      <c r="B33" s="29"/>
      <c r="C33" s="28"/>
      <c r="D33" s="29"/>
      <c r="E33" s="29"/>
      <c r="F33" s="29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9.5" customHeight="1">
      <c r="A34" s="18"/>
      <c r="B34" s="29"/>
      <c r="C34" s="28"/>
      <c r="D34" s="29"/>
      <c r="E34" s="29"/>
      <c r="F34" s="29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9.5" customHeight="1">
      <c r="A35" s="18"/>
      <c r="B35" s="29"/>
      <c r="C35" s="28"/>
      <c r="D35" s="29"/>
      <c r="E35" s="29"/>
      <c r="F35" s="29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9.5" customHeight="1">
      <c r="A36" s="18"/>
      <c r="B36" s="29"/>
      <c r="C36" s="28"/>
      <c r="D36" s="29"/>
      <c r="E36" s="29"/>
      <c r="F36" s="29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9.5" customHeight="1">
      <c r="A37" s="18"/>
      <c r="B37" s="29"/>
      <c r="C37" s="28"/>
      <c r="D37" s="29"/>
      <c r="E37" s="29"/>
      <c r="F37" s="29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9.5" customHeight="1">
      <c r="A38" s="18"/>
      <c r="B38" s="29"/>
      <c r="C38" s="28"/>
      <c r="D38" s="29"/>
      <c r="E38" s="29"/>
      <c r="F38" s="29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9.5" customHeight="1">
      <c r="A39" s="18"/>
      <c r="B39" s="29"/>
      <c r="C39" s="28"/>
      <c r="D39" s="29"/>
      <c r="E39" s="29"/>
      <c r="F39" s="29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9.5" customHeight="1">
      <c r="A40" s="18"/>
      <c r="B40" s="29"/>
      <c r="C40" s="28"/>
      <c r="D40" s="29"/>
      <c r="E40" s="29"/>
      <c r="F40" s="29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9.5" customHeight="1">
      <c r="A41" s="18"/>
      <c r="B41" s="29"/>
      <c r="C41" s="28"/>
      <c r="D41" s="29"/>
      <c r="E41" s="29"/>
      <c r="F41" s="29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9.5" customHeight="1">
      <c r="A42" s="18"/>
      <c r="B42" s="29"/>
      <c r="C42" s="28"/>
      <c r="D42" s="29"/>
      <c r="E42" s="29"/>
      <c r="F42" s="29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9.5" customHeight="1">
      <c r="A43" s="18"/>
      <c r="B43" s="29"/>
      <c r="C43" s="28"/>
      <c r="D43" s="29"/>
      <c r="E43" s="29"/>
      <c r="F43" s="29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9.5" customHeight="1">
      <c r="A44" s="18"/>
      <c r="B44" s="29"/>
      <c r="C44" s="28"/>
      <c r="D44" s="29"/>
      <c r="E44" s="29"/>
      <c r="F44" s="29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9.5" customHeight="1">
      <c r="A45" s="18"/>
      <c r="B45" s="29"/>
      <c r="C45" s="28"/>
      <c r="D45" s="29"/>
      <c r="E45" s="29"/>
      <c r="F45" s="29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9.5" customHeight="1">
      <c r="A46" s="18"/>
      <c r="B46" s="29"/>
      <c r="C46" s="28"/>
      <c r="D46" s="29"/>
      <c r="E46" s="29"/>
      <c r="F46" s="29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9.5" customHeight="1">
      <c r="A47" s="18"/>
      <c r="B47" s="29"/>
      <c r="C47" s="28"/>
      <c r="D47" s="29"/>
      <c r="E47" s="29"/>
      <c r="F47" s="29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9.5" customHeight="1">
      <c r="A48" s="18"/>
      <c r="B48" s="29"/>
      <c r="C48" s="28"/>
      <c r="D48" s="29"/>
      <c r="E48" s="29"/>
      <c r="F48" s="29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9.5" customHeight="1">
      <c r="A49" s="18"/>
      <c r="B49" s="29"/>
      <c r="C49" s="28"/>
      <c r="D49" s="29"/>
      <c r="E49" s="29"/>
      <c r="F49" s="29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9.5" customHeight="1">
      <c r="A50" s="18"/>
      <c r="B50" s="29"/>
      <c r="C50" s="28"/>
      <c r="D50" s="29"/>
      <c r="E50" s="29"/>
      <c r="F50" s="29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9.5" customHeight="1">
      <c r="A51" s="18"/>
      <c r="B51" s="29"/>
      <c r="C51" s="28"/>
      <c r="D51" s="29"/>
      <c r="E51" s="29"/>
      <c r="F51" s="29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9.5" customHeight="1">
      <c r="A52" s="18"/>
      <c r="B52" s="29"/>
      <c r="C52" s="28"/>
      <c r="D52" s="29"/>
      <c r="E52" s="29"/>
      <c r="F52" s="29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9.5" customHeight="1">
      <c r="A53" s="18"/>
      <c r="B53" s="29"/>
      <c r="C53" s="28"/>
      <c r="D53" s="29"/>
      <c r="E53" s="29"/>
      <c r="F53" s="29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9.5" customHeight="1">
      <c r="A54" s="18"/>
      <c r="B54" s="29"/>
      <c r="C54" s="28"/>
      <c r="D54" s="29"/>
      <c r="E54" s="29"/>
      <c r="F54" s="29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9.5" customHeight="1">
      <c r="A55" s="18"/>
      <c r="B55" s="29"/>
      <c r="C55" s="28"/>
      <c r="D55" s="29"/>
      <c r="E55" s="29"/>
      <c r="F55" s="29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9.5" customHeight="1">
      <c r="A56" s="18"/>
      <c r="B56" s="29"/>
      <c r="C56" s="28"/>
      <c r="D56" s="29"/>
      <c r="E56" s="29"/>
      <c r="F56" s="29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9.5" customHeight="1">
      <c r="A57" s="18"/>
      <c r="B57" s="29"/>
      <c r="C57" s="28"/>
      <c r="D57" s="29"/>
      <c r="E57" s="29"/>
      <c r="F57" s="29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9.5" customHeight="1">
      <c r="A58" s="18"/>
      <c r="B58" s="29"/>
      <c r="C58" s="28"/>
      <c r="D58" s="29"/>
      <c r="E58" s="29"/>
      <c r="F58" s="29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9.5" customHeight="1">
      <c r="A59" s="18"/>
      <c r="B59" s="29"/>
      <c r="C59" s="28"/>
      <c r="D59" s="29"/>
      <c r="E59" s="29"/>
      <c r="F59" s="29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9.5" customHeight="1">
      <c r="A60" s="18"/>
      <c r="B60" s="29"/>
      <c r="C60" s="28"/>
      <c r="D60" s="29"/>
      <c r="E60" s="29"/>
      <c r="F60" s="29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9.5" customHeight="1">
      <c r="A61" s="18"/>
      <c r="B61" s="29"/>
      <c r="C61" s="28"/>
      <c r="D61" s="29"/>
      <c r="E61" s="29"/>
      <c r="F61" s="29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9.5" customHeight="1">
      <c r="A62" s="18"/>
      <c r="B62" s="29"/>
      <c r="C62" s="28"/>
      <c r="D62" s="29"/>
      <c r="E62" s="29"/>
      <c r="F62" s="29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9.5" customHeight="1">
      <c r="A63" s="18"/>
      <c r="B63" s="29"/>
      <c r="C63" s="28"/>
      <c r="D63" s="29"/>
      <c r="E63" s="29"/>
      <c r="F63" s="29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9.5" customHeight="1">
      <c r="A64" s="18"/>
      <c r="B64" s="29"/>
      <c r="C64" s="28"/>
      <c r="D64" s="29"/>
      <c r="E64" s="29"/>
      <c r="F64" s="29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9.5" customHeight="1">
      <c r="A65" s="18"/>
      <c r="B65" s="29"/>
      <c r="C65" s="28"/>
      <c r="D65" s="29"/>
      <c r="E65" s="29"/>
      <c r="F65" s="29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9.5" customHeight="1">
      <c r="A66" s="18"/>
      <c r="B66" s="29"/>
      <c r="C66" s="28"/>
      <c r="D66" s="29"/>
      <c r="E66" s="29"/>
      <c r="F66" s="29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9.5" customHeight="1">
      <c r="A67" s="18"/>
      <c r="B67" s="29"/>
      <c r="C67" s="28"/>
      <c r="D67" s="29"/>
      <c r="E67" s="29"/>
      <c r="F67" s="29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9.5" customHeight="1">
      <c r="A68" s="18"/>
      <c r="B68" s="29"/>
      <c r="C68" s="28"/>
      <c r="D68" s="29"/>
      <c r="E68" s="29"/>
      <c r="F68" s="29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9.5" customHeight="1">
      <c r="A69" s="18"/>
      <c r="B69" s="29"/>
      <c r="C69" s="28"/>
      <c r="D69" s="29"/>
      <c r="E69" s="29"/>
      <c r="F69" s="29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9.5" customHeight="1">
      <c r="A70" s="18"/>
      <c r="B70" s="29"/>
      <c r="C70" s="28"/>
      <c r="D70" s="29"/>
      <c r="E70" s="29"/>
      <c r="F70" s="29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9.5" customHeight="1">
      <c r="A71" s="18"/>
      <c r="B71" s="29"/>
      <c r="C71" s="28"/>
      <c r="D71" s="29"/>
      <c r="E71" s="29"/>
      <c r="F71" s="29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9.5" customHeight="1">
      <c r="A72" s="18"/>
      <c r="B72" s="29"/>
      <c r="C72" s="28"/>
      <c r="D72" s="29"/>
      <c r="E72" s="29"/>
      <c r="F72" s="29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9.5" customHeight="1">
      <c r="A73" s="18"/>
      <c r="B73" s="29"/>
      <c r="C73" s="28"/>
      <c r="D73" s="29"/>
      <c r="E73" s="29"/>
      <c r="F73" s="29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9.5" customHeight="1">
      <c r="A74" s="18"/>
      <c r="B74" s="29"/>
      <c r="C74" s="28"/>
      <c r="D74" s="29"/>
      <c r="E74" s="29"/>
      <c r="F74" s="29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9.5" customHeight="1">
      <c r="A75" s="18"/>
      <c r="B75" s="29"/>
      <c r="C75" s="28"/>
      <c r="D75" s="29"/>
      <c r="E75" s="29"/>
      <c r="F75" s="29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9.5" customHeight="1">
      <c r="A76" s="18"/>
      <c r="B76" s="29"/>
      <c r="C76" s="28"/>
      <c r="D76" s="29"/>
      <c r="E76" s="29"/>
      <c r="F76" s="29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9.5" customHeight="1">
      <c r="A77" s="18"/>
      <c r="B77" s="29"/>
      <c r="C77" s="28"/>
      <c r="D77" s="29"/>
      <c r="E77" s="29"/>
      <c r="F77" s="29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9.5" customHeight="1">
      <c r="A78" s="18"/>
      <c r="B78" s="29"/>
      <c r="C78" s="28"/>
      <c r="D78" s="29"/>
      <c r="E78" s="29"/>
      <c r="F78" s="29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9.5" customHeight="1">
      <c r="A79" s="18"/>
      <c r="B79" s="29"/>
      <c r="C79" s="28"/>
      <c r="D79" s="29"/>
      <c r="E79" s="29"/>
      <c r="F79" s="29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9.5" customHeight="1">
      <c r="A80" s="18"/>
      <c r="B80" s="29"/>
      <c r="C80" s="28"/>
      <c r="D80" s="29"/>
      <c r="E80" s="29"/>
      <c r="F80" s="29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9.5" customHeight="1">
      <c r="A81" s="18"/>
      <c r="B81" s="29"/>
      <c r="C81" s="28"/>
      <c r="D81" s="29"/>
      <c r="E81" s="29"/>
      <c r="F81" s="29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9.5" customHeight="1">
      <c r="A82" s="18"/>
      <c r="B82" s="29"/>
      <c r="C82" s="28"/>
      <c r="D82" s="29"/>
      <c r="E82" s="29"/>
      <c r="F82" s="29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9.5" customHeight="1">
      <c r="A83" s="18"/>
      <c r="B83" s="29"/>
      <c r="C83" s="28"/>
      <c r="D83" s="29"/>
      <c r="E83" s="29"/>
      <c r="F83" s="29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9.5" customHeight="1">
      <c r="A84" s="18"/>
      <c r="B84" s="29"/>
      <c r="C84" s="28"/>
      <c r="D84" s="29"/>
      <c r="E84" s="29"/>
      <c r="F84" s="29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9.5" customHeight="1">
      <c r="A85" s="18"/>
      <c r="B85" s="29"/>
      <c r="C85" s="28"/>
      <c r="D85" s="29"/>
      <c r="E85" s="29"/>
      <c r="F85" s="29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9.5" customHeight="1">
      <c r="A86" s="18"/>
      <c r="B86" s="29"/>
      <c r="C86" s="28"/>
      <c r="D86" s="29"/>
      <c r="E86" s="29"/>
      <c r="F86" s="29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9.5" customHeight="1">
      <c r="A87" s="18"/>
      <c r="B87" s="29"/>
      <c r="C87" s="28"/>
      <c r="D87" s="29"/>
      <c r="E87" s="29"/>
      <c r="F87" s="29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9.5" customHeight="1">
      <c r="A88" s="18"/>
      <c r="B88" s="29"/>
      <c r="C88" s="28"/>
      <c r="D88" s="29"/>
      <c r="E88" s="29"/>
      <c r="F88" s="29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9.5" customHeight="1">
      <c r="A89" s="18"/>
      <c r="B89" s="29"/>
      <c r="C89" s="28"/>
      <c r="D89" s="29"/>
      <c r="E89" s="29"/>
      <c r="F89" s="29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9.5" customHeight="1">
      <c r="A90" s="18"/>
      <c r="B90" s="29"/>
      <c r="C90" s="28"/>
      <c r="D90" s="29"/>
      <c r="E90" s="29"/>
      <c r="F90" s="29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9.5" customHeight="1">
      <c r="A91" s="18"/>
      <c r="B91" s="29"/>
      <c r="C91" s="28"/>
      <c r="D91" s="29"/>
      <c r="E91" s="29"/>
      <c r="F91" s="29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9.5" customHeight="1">
      <c r="A92" s="18"/>
      <c r="B92" s="29"/>
      <c r="C92" s="28"/>
      <c r="D92" s="29"/>
      <c r="E92" s="29"/>
      <c r="F92" s="29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9.5" customHeight="1">
      <c r="A93" s="18"/>
      <c r="B93" s="29"/>
      <c r="C93" s="28"/>
      <c r="D93" s="29"/>
      <c r="E93" s="29"/>
      <c r="F93" s="29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9.5" customHeight="1">
      <c r="A94" s="18"/>
      <c r="B94" s="29"/>
      <c r="C94" s="28"/>
      <c r="D94" s="29"/>
      <c r="E94" s="29"/>
      <c r="F94" s="29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9.5" customHeight="1">
      <c r="A95" s="18"/>
      <c r="B95" s="29"/>
      <c r="C95" s="28"/>
      <c r="D95" s="29"/>
      <c r="E95" s="29"/>
      <c r="F95" s="29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9.5" customHeight="1">
      <c r="A96" s="18"/>
      <c r="B96" s="29"/>
      <c r="C96" s="28"/>
      <c r="D96" s="29"/>
      <c r="E96" s="29"/>
      <c r="F96" s="29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9.5" customHeight="1">
      <c r="A97" s="18"/>
      <c r="B97" s="29"/>
      <c r="C97" s="28"/>
      <c r="D97" s="29"/>
      <c r="E97" s="29"/>
      <c r="F97" s="29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9.5" customHeight="1">
      <c r="A98" s="18"/>
      <c r="B98" s="29"/>
      <c r="C98" s="28"/>
      <c r="D98" s="29"/>
      <c r="E98" s="29"/>
      <c r="F98" s="29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9.5" customHeight="1">
      <c r="A99" s="18"/>
      <c r="B99" s="29"/>
      <c r="C99" s="28"/>
      <c r="D99" s="29"/>
      <c r="E99" s="29"/>
      <c r="F99" s="29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9.5" customHeight="1">
      <c r="A100" s="18"/>
      <c r="B100" s="29"/>
      <c r="C100" s="28"/>
      <c r="D100" s="29"/>
      <c r="E100" s="29"/>
      <c r="F100" s="29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9.5" customHeight="1">
      <c r="A101" s="18"/>
      <c r="B101" s="29"/>
      <c r="C101" s="28"/>
      <c r="D101" s="29"/>
      <c r="E101" s="29"/>
      <c r="F101" s="29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9.5" customHeight="1">
      <c r="A102" s="18"/>
      <c r="B102" s="29"/>
      <c r="C102" s="28"/>
      <c r="D102" s="29"/>
      <c r="E102" s="29"/>
      <c r="F102" s="29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9.5" customHeight="1">
      <c r="A103" s="18"/>
      <c r="B103" s="29"/>
      <c r="C103" s="28"/>
      <c r="D103" s="29"/>
      <c r="E103" s="29"/>
      <c r="F103" s="29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9.5" customHeight="1">
      <c r="A104" s="18"/>
      <c r="B104" s="29"/>
      <c r="C104" s="28"/>
      <c r="D104" s="29"/>
      <c r="E104" s="29"/>
      <c r="F104" s="29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9.5" customHeight="1">
      <c r="A105" s="18"/>
      <c r="B105" s="29"/>
      <c r="C105" s="28"/>
      <c r="D105" s="29"/>
      <c r="E105" s="29"/>
      <c r="F105" s="29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9.5" customHeight="1">
      <c r="A106" s="18"/>
      <c r="B106" s="29"/>
      <c r="C106" s="28"/>
      <c r="D106" s="29"/>
      <c r="E106" s="29"/>
      <c r="F106" s="29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9.5" customHeight="1">
      <c r="A107" s="18"/>
      <c r="B107" s="29"/>
      <c r="C107" s="28"/>
      <c r="D107" s="29"/>
      <c r="E107" s="29"/>
      <c r="F107" s="29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9.5" customHeight="1">
      <c r="A108" s="18"/>
      <c r="B108" s="29"/>
      <c r="C108" s="28"/>
      <c r="D108" s="29"/>
      <c r="E108" s="29"/>
      <c r="F108" s="29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9.5" customHeight="1">
      <c r="A109" s="18"/>
      <c r="B109" s="29"/>
      <c r="C109" s="28"/>
      <c r="D109" s="29"/>
      <c r="E109" s="29"/>
      <c r="F109" s="29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9.5" customHeight="1">
      <c r="A110" s="18"/>
      <c r="B110" s="29"/>
      <c r="C110" s="28"/>
      <c r="D110" s="29"/>
      <c r="E110" s="29"/>
      <c r="F110" s="29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9.5" customHeight="1">
      <c r="A111" s="18"/>
      <c r="B111" s="29"/>
      <c r="C111" s="28"/>
      <c r="D111" s="29"/>
      <c r="E111" s="29"/>
      <c r="F111" s="29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9.5" customHeight="1">
      <c r="A112" s="18"/>
      <c r="B112" s="29"/>
      <c r="C112" s="28"/>
      <c r="D112" s="29"/>
      <c r="E112" s="29"/>
      <c r="F112" s="29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9.5" customHeight="1">
      <c r="A113" s="18"/>
      <c r="B113" s="29"/>
      <c r="C113" s="28"/>
      <c r="D113" s="29"/>
      <c r="E113" s="29"/>
      <c r="F113" s="29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9.5" customHeight="1">
      <c r="A114" s="18"/>
      <c r="B114" s="29"/>
      <c r="C114" s="28"/>
      <c r="D114" s="29"/>
      <c r="E114" s="29"/>
      <c r="F114" s="29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24.0" customHeight="1">
      <c r="A116" s="56" t="s">
        <v>148</v>
      </c>
      <c r="B116" s="14"/>
      <c r="C116" s="14"/>
      <c r="D116" s="14"/>
      <c r="E116" s="14"/>
      <c r="F116" s="15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8.0" customHeight="1">
      <c r="A117" s="30" t="s">
        <v>149</v>
      </c>
      <c r="B117" s="31"/>
      <c r="C117" s="31"/>
      <c r="D117" s="31"/>
      <c r="E117" s="31"/>
      <c r="F117" s="32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8.0" customHeight="1">
      <c r="A118" s="33"/>
      <c r="F118" s="3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8.0" customHeight="1">
      <c r="A119" s="33"/>
      <c r="F119" s="3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8.0" customHeight="1">
      <c r="A120" s="33"/>
      <c r="F120" s="3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8.0" customHeight="1">
      <c r="A121" s="33"/>
      <c r="F121" s="3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8.0" customHeight="1">
      <c r="A122" s="35"/>
      <c r="B122" s="6"/>
      <c r="C122" s="6"/>
      <c r="D122" s="6"/>
      <c r="E122" s="6"/>
      <c r="F122" s="7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24.0" customHeight="1">
      <c r="A124" s="36" t="s">
        <v>49</v>
      </c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3">
    <mergeCell ref="D9:F9"/>
    <mergeCell ref="A10:F10"/>
    <mergeCell ref="A13:F13"/>
    <mergeCell ref="A116:F116"/>
    <mergeCell ref="A117:F122"/>
    <mergeCell ref="A124:F124"/>
    <mergeCell ref="A1:F2"/>
    <mergeCell ref="D3:F3"/>
    <mergeCell ref="A4:F4"/>
    <mergeCell ref="D5:F5"/>
    <mergeCell ref="D6:F6"/>
    <mergeCell ref="D7:F7"/>
    <mergeCell ref="D8:F8"/>
  </mergeCells>
  <printOptions horizontalCentered="1"/>
  <pageMargins bottom="0.5" footer="0.0" header="0.0" left="0.3" right="0.3" top="0.5"/>
  <pageSetup fitToHeight="0"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>
      <pane ySplit="14.0" topLeftCell="A15" activePane="bottomLeft" state="frozen"/>
      <selection activeCell="B16" sqref="B16" pane="bottomLeft"/>
    </sheetView>
  </sheetViews>
  <sheetFormatPr customHeight="1" defaultColWidth="14.43" defaultRowHeight="15.0"/>
  <cols>
    <col customWidth="1" min="1" max="1" width="21.71"/>
    <col customWidth="1" min="2" max="2" width="28.0"/>
    <col customWidth="1" min="3" max="3" width="14.0"/>
    <col customWidth="1" min="4" max="4" width="16.0"/>
    <col customWidth="1" min="5" max="5" width="24.0"/>
    <col customWidth="1" min="6" max="6" width="28.0"/>
  </cols>
  <sheetData>
    <row r="1" ht="24.0" customHeight="1">
      <c r="A1" s="62" t="s">
        <v>150</v>
      </c>
      <c r="B1" s="2"/>
      <c r="C1" s="2"/>
      <c r="D1" s="2"/>
      <c r="E1" s="2"/>
      <c r="F1" s="3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5.75" customHeight="1">
      <c r="A2" s="5"/>
      <c r="B2" s="6"/>
      <c r="C2" s="6"/>
      <c r="D2" s="6"/>
      <c r="E2" s="6"/>
      <c r="F2" s="7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24.0" customHeight="1">
      <c r="A3" s="63" t="s">
        <v>1</v>
      </c>
      <c r="B3" s="9" t="s">
        <v>151</v>
      </c>
      <c r="C3" s="63" t="s">
        <v>152</v>
      </c>
      <c r="D3" s="10" t="s">
        <v>153</v>
      </c>
      <c r="E3" s="11"/>
      <c r="F3" s="12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24.0" customHeight="1">
      <c r="A4" s="64" t="s">
        <v>5</v>
      </c>
      <c r="B4" s="14"/>
      <c r="C4" s="14"/>
      <c r="D4" s="14"/>
      <c r="E4" s="14"/>
      <c r="F4" s="15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24.0" customHeight="1">
      <c r="A5" s="63" t="s">
        <v>6</v>
      </c>
      <c r="B5" s="16" t="s">
        <v>154</v>
      </c>
      <c r="C5" s="63" t="s">
        <v>155</v>
      </c>
      <c r="D5" s="17" t="s">
        <v>156</v>
      </c>
      <c r="E5" s="11"/>
      <c r="F5" s="12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24.0" customHeight="1">
      <c r="A6" s="63" t="s">
        <v>157</v>
      </c>
      <c r="B6" s="16" t="s">
        <v>158</v>
      </c>
      <c r="C6" s="63" t="s">
        <v>159</v>
      </c>
      <c r="D6" s="21" t="s">
        <v>160</v>
      </c>
      <c r="E6" s="11"/>
      <c r="F6" s="12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24.0" customHeight="1">
      <c r="A7" s="63" t="s">
        <v>12</v>
      </c>
      <c r="B7" s="20" t="s">
        <v>13</v>
      </c>
      <c r="C7" s="63" t="s">
        <v>14</v>
      </c>
      <c r="D7" s="21" t="s">
        <v>161</v>
      </c>
      <c r="E7" s="11"/>
      <c r="F7" s="12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24.0" customHeight="1">
      <c r="A8" s="63" t="s">
        <v>16</v>
      </c>
      <c r="B8" s="16" t="s">
        <v>162</v>
      </c>
      <c r="C8" s="63" t="s">
        <v>163</v>
      </c>
      <c r="D8" s="17" t="s">
        <v>164</v>
      </c>
      <c r="E8" s="11"/>
      <c r="F8" s="12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24.0" customHeight="1">
      <c r="A9" s="63" t="s">
        <v>165</v>
      </c>
      <c r="B9" s="16" t="s">
        <v>166</v>
      </c>
      <c r="C9" s="63" t="s">
        <v>167</v>
      </c>
      <c r="D9" s="19">
        <v>45017.0</v>
      </c>
      <c r="E9" s="11"/>
      <c r="F9" s="12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24.0" customHeight="1">
      <c r="A10" s="64" t="s">
        <v>24</v>
      </c>
      <c r="B10" s="14"/>
      <c r="C10" s="14"/>
      <c r="D10" s="14"/>
      <c r="E10" s="14"/>
      <c r="F10" s="15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24.0" customHeight="1">
      <c r="A11" s="65" t="s">
        <v>168</v>
      </c>
      <c r="B11" s="65" t="s">
        <v>169</v>
      </c>
      <c r="C11" s="65" t="s">
        <v>133</v>
      </c>
      <c r="D11" s="65" t="s">
        <v>170</v>
      </c>
      <c r="E11" s="65" t="s">
        <v>29</v>
      </c>
      <c r="F11" s="65" t="s">
        <v>171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24.0" customHeight="1">
      <c r="A12" s="66">
        <f>COUNTA(A15:A114)</f>
        <v>3</v>
      </c>
      <c r="B12" s="67">
        <f>SUM(C15:C114)</f>
        <v>165000</v>
      </c>
      <c r="C12" s="67">
        <f>IFERROR(B12/A12,0)</f>
        <v>55000</v>
      </c>
      <c r="D12" s="68">
        <f>IFERROR(MAX(A15:A114),"")</f>
        <v>46149</v>
      </c>
      <c r="E12" s="69">
        <f>IFERROR(TODAY()-D12,"")</f>
        <v>47</v>
      </c>
      <c r="F12" s="66" t="str">
        <f>IF(A12&gt;=1,"顧問中","未対応")</f>
        <v>顧問中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24.0" customHeight="1">
      <c r="A13" s="64" t="s">
        <v>172</v>
      </c>
      <c r="B13" s="14"/>
      <c r="C13" s="14"/>
      <c r="D13" s="14"/>
      <c r="E13" s="14"/>
      <c r="F13" s="15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24.0" customHeight="1">
      <c r="A14" s="27" t="s">
        <v>32</v>
      </c>
      <c r="B14" s="27" t="s">
        <v>33</v>
      </c>
      <c r="C14" s="27" t="s">
        <v>173</v>
      </c>
      <c r="D14" s="27" t="s">
        <v>18</v>
      </c>
      <c r="E14" s="27" t="s">
        <v>174</v>
      </c>
      <c r="F14" s="27" t="s">
        <v>36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24.0" customHeight="1">
      <c r="A15" s="18">
        <v>46117.0</v>
      </c>
      <c r="B15" s="16" t="s">
        <v>175</v>
      </c>
      <c r="C15" s="28">
        <v>33000.0</v>
      </c>
      <c r="D15" s="16" t="s">
        <v>164</v>
      </c>
      <c r="E15" s="18">
        <v>46147.0</v>
      </c>
      <c r="F15" s="16" t="s">
        <v>176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24.0" customHeight="1">
      <c r="A16" s="18">
        <v>46137.0</v>
      </c>
      <c r="B16" s="16" t="s">
        <v>177</v>
      </c>
      <c r="C16" s="28">
        <v>110000.0</v>
      </c>
      <c r="D16" s="16" t="s">
        <v>164</v>
      </c>
      <c r="E16" s="18">
        <v>45747.0</v>
      </c>
      <c r="F16" s="16" t="s">
        <v>178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24.0" customHeight="1">
      <c r="A17" s="18">
        <v>46149.0</v>
      </c>
      <c r="B17" s="16" t="s">
        <v>179</v>
      </c>
      <c r="C17" s="28">
        <v>22000.0</v>
      </c>
      <c r="D17" s="16" t="s">
        <v>164</v>
      </c>
      <c r="E17" s="18">
        <v>46203.0</v>
      </c>
      <c r="F17" s="16" t="s">
        <v>180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9.5" customHeight="1">
      <c r="A18" s="18"/>
      <c r="B18" s="29"/>
      <c r="C18" s="28"/>
      <c r="D18" s="29"/>
      <c r="E18" s="18"/>
      <c r="F18" s="29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9.5" customHeight="1">
      <c r="A19" s="18"/>
      <c r="B19" s="29"/>
      <c r="C19" s="28"/>
      <c r="D19" s="29"/>
      <c r="E19" s="18"/>
      <c r="F19" s="29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9.5" customHeight="1">
      <c r="A20" s="18"/>
      <c r="B20" s="29"/>
      <c r="C20" s="28"/>
      <c r="D20" s="29"/>
      <c r="E20" s="18"/>
      <c r="F20" s="29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9.5" customHeight="1">
      <c r="A21" s="18"/>
      <c r="B21" s="29"/>
      <c r="C21" s="28"/>
      <c r="D21" s="29"/>
      <c r="E21" s="18"/>
      <c r="F21" s="29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9.5" customHeight="1">
      <c r="A22" s="18"/>
      <c r="B22" s="29"/>
      <c r="C22" s="28"/>
      <c r="D22" s="29"/>
      <c r="E22" s="18"/>
      <c r="F22" s="29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9.5" customHeight="1">
      <c r="A23" s="18"/>
      <c r="B23" s="29"/>
      <c r="C23" s="28"/>
      <c r="D23" s="29"/>
      <c r="E23" s="18"/>
      <c r="F23" s="29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9.5" customHeight="1">
      <c r="A24" s="18"/>
      <c r="B24" s="29"/>
      <c r="C24" s="28"/>
      <c r="D24" s="29"/>
      <c r="E24" s="18"/>
      <c r="F24" s="29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9.5" customHeight="1">
      <c r="A25" s="18"/>
      <c r="B25" s="29"/>
      <c r="C25" s="28"/>
      <c r="D25" s="29"/>
      <c r="E25" s="18"/>
      <c r="F25" s="29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9.5" customHeight="1">
      <c r="A26" s="18"/>
      <c r="B26" s="29"/>
      <c r="C26" s="28"/>
      <c r="D26" s="29"/>
      <c r="E26" s="18"/>
      <c r="F26" s="29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9.5" customHeight="1">
      <c r="A27" s="18"/>
      <c r="B27" s="29"/>
      <c r="C27" s="28"/>
      <c r="D27" s="29"/>
      <c r="E27" s="18"/>
      <c r="F27" s="29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9.5" customHeight="1">
      <c r="A28" s="18"/>
      <c r="B28" s="29"/>
      <c r="C28" s="28"/>
      <c r="D28" s="29"/>
      <c r="E28" s="18"/>
      <c r="F28" s="29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9.5" customHeight="1">
      <c r="A29" s="18"/>
      <c r="B29" s="29"/>
      <c r="C29" s="28"/>
      <c r="D29" s="29"/>
      <c r="E29" s="18"/>
      <c r="F29" s="29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9.5" customHeight="1">
      <c r="A30" s="18"/>
      <c r="B30" s="29"/>
      <c r="C30" s="28"/>
      <c r="D30" s="29"/>
      <c r="E30" s="18"/>
      <c r="F30" s="29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9.5" customHeight="1">
      <c r="A31" s="18"/>
      <c r="B31" s="29"/>
      <c r="C31" s="28"/>
      <c r="D31" s="29"/>
      <c r="E31" s="18"/>
      <c r="F31" s="29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9.5" customHeight="1">
      <c r="A32" s="18"/>
      <c r="B32" s="29"/>
      <c r="C32" s="28"/>
      <c r="D32" s="29"/>
      <c r="E32" s="18"/>
      <c r="F32" s="29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9.5" customHeight="1">
      <c r="A33" s="18"/>
      <c r="B33" s="29"/>
      <c r="C33" s="28"/>
      <c r="D33" s="29"/>
      <c r="E33" s="18"/>
      <c r="F33" s="29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9.5" customHeight="1">
      <c r="A34" s="18"/>
      <c r="B34" s="29"/>
      <c r="C34" s="28"/>
      <c r="D34" s="29"/>
      <c r="E34" s="18"/>
      <c r="F34" s="29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9.5" customHeight="1">
      <c r="A35" s="18"/>
      <c r="B35" s="29"/>
      <c r="C35" s="28"/>
      <c r="D35" s="29"/>
      <c r="E35" s="18"/>
      <c r="F35" s="29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9.5" customHeight="1">
      <c r="A36" s="18"/>
      <c r="B36" s="29"/>
      <c r="C36" s="28"/>
      <c r="D36" s="29"/>
      <c r="E36" s="18"/>
      <c r="F36" s="29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9.5" customHeight="1">
      <c r="A37" s="18"/>
      <c r="B37" s="29"/>
      <c r="C37" s="28"/>
      <c r="D37" s="29"/>
      <c r="E37" s="18"/>
      <c r="F37" s="29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9.5" customHeight="1">
      <c r="A38" s="18"/>
      <c r="B38" s="29"/>
      <c r="C38" s="28"/>
      <c r="D38" s="29"/>
      <c r="E38" s="18"/>
      <c r="F38" s="29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9.5" customHeight="1">
      <c r="A39" s="18"/>
      <c r="B39" s="29"/>
      <c r="C39" s="28"/>
      <c r="D39" s="29"/>
      <c r="E39" s="18"/>
      <c r="F39" s="29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9.5" customHeight="1">
      <c r="A40" s="18"/>
      <c r="B40" s="29"/>
      <c r="C40" s="28"/>
      <c r="D40" s="29"/>
      <c r="E40" s="18"/>
      <c r="F40" s="29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9.5" customHeight="1">
      <c r="A41" s="18"/>
      <c r="B41" s="29"/>
      <c r="C41" s="28"/>
      <c r="D41" s="29"/>
      <c r="E41" s="18"/>
      <c r="F41" s="29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9.5" customHeight="1">
      <c r="A42" s="18"/>
      <c r="B42" s="29"/>
      <c r="C42" s="28"/>
      <c r="D42" s="29"/>
      <c r="E42" s="18"/>
      <c r="F42" s="29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9.5" customHeight="1">
      <c r="A43" s="18"/>
      <c r="B43" s="29"/>
      <c r="C43" s="28"/>
      <c r="D43" s="29"/>
      <c r="E43" s="18"/>
      <c r="F43" s="29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9.5" customHeight="1">
      <c r="A44" s="18"/>
      <c r="B44" s="29"/>
      <c r="C44" s="28"/>
      <c r="D44" s="29"/>
      <c r="E44" s="18"/>
      <c r="F44" s="29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9.5" customHeight="1">
      <c r="A45" s="18"/>
      <c r="B45" s="29"/>
      <c r="C45" s="28"/>
      <c r="D45" s="29"/>
      <c r="E45" s="18"/>
      <c r="F45" s="29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9.5" customHeight="1">
      <c r="A46" s="18"/>
      <c r="B46" s="29"/>
      <c r="C46" s="28"/>
      <c r="D46" s="29"/>
      <c r="E46" s="18"/>
      <c r="F46" s="29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9.5" customHeight="1">
      <c r="A47" s="18"/>
      <c r="B47" s="29"/>
      <c r="C47" s="28"/>
      <c r="D47" s="29"/>
      <c r="E47" s="18"/>
      <c r="F47" s="29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9.5" customHeight="1">
      <c r="A48" s="18"/>
      <c r="B48" s="29"/>
      <c r="C48" s="28"/>
      <c r="D48" s="29"/>
      <c r="E48" s="18"/>
      <c r="F48" s="29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9.5" customHeight="1">
      <c r="A49" s="18"/>
      <c r="B49" s="29"/>
      <c r="C49" s="28"/>
      <c r="D49" s="29"/>
      <c r="E49" s="18"/>
      <c r="F49" s="29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9.5" customHeight="1">
      <c r="A50" s="18"/>
      <c r="B50" s="29"/>
      <c r="C50" s="28"/>
      <c r="D50" s="29"/>
      <c r="E50" s="18"/>
      <c r="F50" s="29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9.5" customHeight="1">
      <c r="A51" s="18"/>
      <c r="B51" s="29"/>
      <c r="C51" s="28"/>
      <c r="D51" s="29"/>
      <c r="E51" s="18"/>
      <c r="F51" s="29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9.5" customHeight="1">
      <c r="A52" s="18"/>
      <c r="B52" s="29"/>
      <c r="C52" s="28"/>
      <c r="D52" s="29"/>
      <c r="E52" s="18"/>
      <c r="F52" s="29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9.5" customHeight="1">
      <c r="A53" s="18"/>
      <c r="B53" s="29"/>
      <c r="C53" s="28"/>
      <c r="D53" s="29"/>
      <c r="E53" s="18"/>
      <c r="F53" s="29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9.5" customHeight="1">
      <c r="A54" s="18"/>
      <c r="B54" s="29"/>
      <c r="C54" s="28"/>
      <c r="D54" s="29"/>
      <c r="E54" s="18"/>
      <c r="F54" s="29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9.5" customHeight="1">
      <c r="A55" s="18"/>
      <c r="B55" s="29"/>
      <c r="C55" s="28"/>
      <c r="D55" s="29"/>
      <c r="E55" s="18"/>
      <c r="F55" s="29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9.5" customHeight="1">
      <c r="A56" s="18"/>
      <c r="B56" s="29"/>
      <c r="C56" s="28"/>
      <c r="D56" s="29"/>
      <c r="E56" s="18"/>
      <c r="F56" s="29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9.5" customHeight="1">
      <c r="A57" s="18"/>
      <c r="B57" s="29"/>
      <c r="C57" s="28"/>
      <c r="D57" s="29"/>
      <c r="E57" s="18"/>
      <c r="F57" s="29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9.5" customHeight="1">
      <c r="A58" s="18"/>
      <c r="B58" s="29"/>
      <c r="C58" s="28"/>
      <c r="D58" s="29"/>
      <c r="E58" s="18"/>
      <c r="F58" s="29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9.5" customHeight="1">
      <c r="A59" s="18"/>
      <c r="B59" s="29"/>
      <c r="C59" s="28"/>
      <c r="D59" s="29"/>
      <c r="E59" s="18"/>
      <c r="F59" s="29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9.5" customHeight="1">
      <c r="A60" s="18"/>
      <c r="B60" s="29"/>
      <c r="C60" s="28"/>
      <c r="D60" s="29"/>
      <c r="E60" s="18"/>
      <c r="F60" s="29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9.5" customHeight="1">
      <c r="A61" s="18"/>
      <c r="B61" s="29"/>
      <c r="C61" s="28"/>
      <c r="D61" s="29"/>
      <c r="E61" s="18"/>
      <c r="F61" s="29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9.5" customHeight="1">
      <c r="A62" s="18"/>
      <c r="B62" s="29"/>
      <c r="C62" s="28"/>
      <c r="D62" s="29"/>
      <c r="E62" s="18"/>
      <c r="F62" s="29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9.5" customHeight="1">
      <c r="A63" s="18"/>
      <c r="B63" s="29"/>
      <c r="C63" s="28"/>
      <c r="D63" s="29"/>
      <c r="E63" s="18"/>
      <c r="F63" s="29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9.5" customHeight="1">
      <c r="A64" s="18"/>
      <c r="B64" s="29"/>
      <c r="C64" s="28"/>
      <c r="D64" s="29"/>
      <c r="E64" s="18"/>
      <c r="F64" s="29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9.5" customHeight="1">
      <c r="A65" s="18"/>
      <c r="B65" s="29"/>
      <c r="C65" s="28"/>
      <c r="D65" s="29"/>
      <c r="E65" s="18"/>
      <c r="F65" s="29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9.5" customHeight="1">
      <c r="A66" s="18"/>
      <c r="B66" s="29"/>
      <c r="C66" s="28"/>
      <c r="D66" s="29"/>
      <c r="E66" s="18"/>
      <c r="F66" s="29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9.5" customHeight="1">
      <c r="A67" s="18"/>
      <c r="B67" s="29"/>
      <c r="C67" s="28"/>
      <c r="D67" s="29"/>
      <c r="E67" s="18"/>
      <c r="F67" s="29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9.5" customHeight="1">
      <c r="A68" s="18"/>
      <c r="B68" s="29"/>
      <c r="C68" s="28"/>
      <c r="D68" s="29"/>
      <c r="E68" s="18"/>
      <c r="F68" s="29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9.5" customHeight="1">
      <c r="A69" s="18"/>
      <c r="B69" s="29"/>
      <c r="C69" s="28"/>
      <c r="D69" s="29"/>
      <c r="E69" s="18"/>
      <c r="F69" s="29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9.5" customHeight="1">
      <c r="A70" s="18"/>
      <c r="B70" s="29"/>
      <c r="C70" s="28"/>
      <c r="D70" s="29"/>
      <c r="E70" s="18"/>
      <c r="F70" s="29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9.5" customHeight="1">
      <c r="A71" s="18"/>
      <c r="B71" s="29"/>
      <c r="C71" s="28"/>
      <c r="D71" s="29"/>
      <c r="E71" s="18"/>
      <c r="F71" s="29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9.5" customHeight="1">
      <c r="A72" s="18"/>
      <c r="B72" s="29"/>
      <c r="C72" s="28"/>
      <c r="D72" s="29"/>
      <c r="E72" s="18"/>
      <c r="F72" s="29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9.5" customHeight="1">
      <c r="A73" s="18"/>
      <c r="B73" s="29"/>
      <c r="C73" s="28"/>
      <c r="D73" s="29"/>
      <c r="E73" s="18"/>
      <c r="F73" s="29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9.5" customHeight="1">
      <c r="A74" s="18"/>
      <c r="B74" s="29"/>
      <c r="C74" s="28"/>
      <c r="D74" s="29"/>
      <c r="E74" s="18"/>
      <c r="F74" s="29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9.5" customHeight="1">
      <c r="A75" s="18"/>
      <c r="B75" s="29"/>
      <c r="C75" s="28"/>
      <c r="D75" s="29"/>
      <c r="E75" s="18"/>
      <c r="F75" s="29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9.5" customHeight="1">
      <c r="A76" s="18"/>
      <c r="B76" s="29"/>
      <c r="C76" s="28"/>
      <c r="D76" s="29"/>
      <c r="E76" s="18"/>
      <c r="F76" s="29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9.5" customHeight="1">
      <c r="A77" s="18"/>
      <c r="B77" s="29"/>
      <c r="C77" s="28"/>
      <c r="D77" s="29"/>
      <c r="E77" s="18"/>
      <c r="F77" s="29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9.5" customHeight="1">
      <c r="A78" s="18"/>
      <c r="B78" s="29"/>
      <c r="C78" s="28"/>
      <c r="D78" s="29"/>
      <c r="E78" s="18"/>
      <c r="F78" s="29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9.5" customHeight="1">
      <c r="A79" s="18"/>
      <c r="B79" s="29"/>
      <c r="C79" s="28"/>
      <c r="D79" s="29"/>
      <c r="E79" s="18"/>
      <c r="F79" s="29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9.5" customHeight="1">
      <c r="A80" s="18"/>
      <c r="B80" s="29"/>
      <c r="C80" s="28"/>
      <c r="D80" s="29"/>
      <c r="E80" s="18"/>
      <c r="F80" s="29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9.5" customHeight="1">
      <c r="A81" s="18"/>
      <c r="B81" s="29"/>
      <c r="C81" s="28"/>
      <c r="D81" s="29"/>
      <c r="E81" s="18"/>
      <c r="F81" s="29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9.5" customHeight="1">
      <c r="A82" s="18"/>
      <c r="B82" s="29"/>
      <c r="C82" s="28"/>
      <c r="D82" s="29"/>
      <c r="E82" s="18"/>
      <c r="F82" s="29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9.5" customHeight="1">
      <c r="A83" s="18"/>
      <c r="B83" s="29"/>
      <c r="C83" s="28"/>
      <c r="D83" s="29"/>
      <c r="E83" s="18"/>
      <c r="F83" s="29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9.5" customHeight="1">
      <c r="A84" s="18"/>
      <c r="B84" s="29"/>
      <c r="C84" s="28"/>
      <c r="D84" s="29"/>
      <c r="E84" s="18"/>
      <c r="F84" s="29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9.5" customHeight="1">
      <c r="A85" s="18"/>
      <c r="B85" s="29"/>
      <c r="C85" s="28"/>
      <c r="D85" s="29"/>
      <c r="E85" s="18"/>
      <c r="F85" s="29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9.5" customHeight="1">
      <c r="A86" s="18"/>
      <c r="B86" s="29"/>
      <c r="C86" s="28"/>
      <c r="D86" s="29"/>
      <c r="E86" s="18"/>
      <c r="F86" s="29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9.5" customHeight="1">
      <c r="A87" s="18"/>
      <c r="B87" s="29"/>
      <c r="C87" s="28"/>
      <c r="D87" s="29"/>
      <c r="E87" s="18"/>
      <c r="F87" s="29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9.5" customHeight="1">
      <c r="A88" s="18"/>
      <c r="B88" s="29"/>
      <c r="C88" s="28"/>
      <c r="D88" s="29"/>
      <c r="E88" s="18"/>
      <c r="F88" s="29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9.5" customHeight="1">
      <c r="A89" s="18"/>
      <c r="B89" s="29"/>
      <c r="C89" s="28"/>
      <c r="D89" s="29"/>
      <c r="E89" s="18"/>
      <c r="F89" s="29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9.5" customHeight="1">
      <c r="A90" s="18"/>
      <c r="B90" s="29"/>
      <c r="C90" s="28"/>
      <c r="D90" s="29"/>
      <c r="E90" s="18"/>
      <c r="F90" s="29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9.5" customHeight="1">
      <c r="A91" s="18"/>
      <c r="B91" s="29"/>
      <c r="C91" s="28"/>
      <c r="D91" s="29"/>
      <c r="E91" s="18"/>
      <c r="F91" s="29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9.5" customHeight="1">
      <c r="A92" s="18"/>
      <c r="B92" s="29"/>
      <c r="C92" s="28"/>
      <c r="D92" s="29"/>
      <c r="E92" s="18"/>
      <c r="F92" s="29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9.5" customHeight="1">
      <c r="A93" s="18"/>
      <c r="B93" s="29"/>
      <c r="C93" s="28"/>
      <c r="D93" s="29"/>
      <c r="E93" s="18"/>
      <c r="F93" s="29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9.5" customHeight="1">
      <c r="A94" s="18"/>
      <c r="B94" s="29"/>
      <c r="C94" s="28"/>
      <c r="D94" s="29"/>
      <c r="E94" s="18"/>
      <c r="F94" s="29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9.5" customHeight="1">
      <c r="A95" s="18"/>
      <c r="B95" s="29"/>
      <c r="C95" s="28"/>
      <c r="D95" s="29"/>
      <c r="E95" s="18"/>
      <c r="F95" s="29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9.5" customHeight="1">
      <c r="A96" s="18"/>
      <c r="B96" s="29"/>
      <c r="C96" s="28"/>
      <c r="D96" s="29"/>
      <c r="E96" s="18"/>
      <c r="F96" s="29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9.5" customHeight="1">
      <c r="A97" s="18"/>
      <c r="B97" s="29"/>
      <c r="C97" s="28"/>
      <c r="D97" s="29"/>
      <c r="E97" s="18"/>
      <c r="F97" s="29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9.5" customHeight="1">
      <c r="A98" s="18"/>
      <c r="B98" s="29"/>
      <c r="C98" s="28"/>
      <c r="D98" s="29"/>
      <c r="E98" s="18"/>
      <c r="F98" s="29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9.5" customHeight="1">
      <c r="A99" s="18"/>
      <c r="B99" s="29"/>
      <c r="C99" s="28"/>
      <c r="D99" s="29"/>
      <c r="E99" s="18"/>
      <c r="F99" s="29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9.5" customHeight="1">
      <c r="A100" s="18"/>
      <c r="B100" s="29"/>
      <c r="C100" s="28"/>
      <c r="D100" s="29"/>
      <c r="E100" s="18"/>
      <c r="F100" s="29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9.5" customHeight="1">
      <c r="A101" s="18"/>
      <c r="B101" s="29"/>
      <c r="C101" s="28"/>
      <c r="D101" s="29"/>
      <c r="E101" s="18"/>
      <c r="F101" s="29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9.5" customHeight="1">
      <c r="A102" s="18"/>
      <c r="B102" s="29"/>
      <c r="C102" s="28"/>
      <c r="D102" s="29"/>
      <c r="E102" s="18"/>
      <c r="F102" s="29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9.5" customHeight="1">
      <c r="A103" s="18"/>
      <c r="B103" s="29"/>
      <c r="C103" s="28"/>
      <c r="D103" s="29"/>
      <c r="E103" s="18"/>
      <c r="F103" s="29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9.5" customHeight="1">
      <c r="A104" s="18"/>
      <c r="B104" s="29"/>
      <c r="C104" s="28"/>
      <c r="D104" s="29"/>
      <c r="E104" s="18"/>
      <c r="F104" s="29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9.5" customHeight="1">
      <c r="A105" s="18"/>
      <c r="B105" s="29"/>
      <c r="C105" s="28"/>
      <c r="D105" s="29"/>
      <c r="E105" s="18"/>
      <c r="F105" s="29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9.5" customHeight="1">
      <c r="A106" s="18"/>
      <c r="B106" s="29"/>
      <c r="C106" s="28"/>
      <c r="D106" s="29"/>
      <c r="E106" s="18"/>
      <c r="F106" s="29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9.5" customHeight="1">
      <c r="A107" s="18"/>
      <c r="B107" s="29"/>
      <c r="C107" s="28"/>
      <c r="D107" s="29"/>
      <c r="E107" s="18"/>
      <c r="F107" s="29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9.5" customHeight="1">
      <c r="A108" s="18"/>
      <c r="B108" s="29"/>
      <c r="C108" s="28"/>
      <c r="D108" s="29"/>
      <c r="E108" s="18"/>
      <c r="F108" s="29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9.5" customHeight="1">
      <c r="A109" s="18"/>
      <c r="B109" s="29"/>
      <c r="C109" s="28"/>
      <c r="D109" s="29"/>
      <c r="E109" s="18"/>
      <c r="F109" s="29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9.5" customHeight="1">
      <c r="A110" s="18"/>
      <c r="B110" s="29"/>
      <c r="C110" s="28"/>
      <c r="D110" s="29"/>
      <c r="E110" s="18"/>
      <c r="F110" s="29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9.5" customHeight="1">
      <c r="A111" s="18"/>
      <c r="B111" s="29"/>
      <c r="C111" s="28"/>
      <c r="D111" s="29"/>
      <c r="E111" s="18"/>
      <c r="F111" s="29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9.5" customHeight="1">
      <c r="A112" s="18"/>
      <c r="B112" s="29"/>
      <c r="C112" s="28"/>
      <c r="D112" s="29"/>
      <c r="E112" s="18"/>
      <c r="F112" s="29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9.5" customHeight="1">
      <c r="A113" s="18"/>
      <c r="B113" s="29"/>
      <c r="C113" s="28"/>
      <c r="D113" s="29"/>
      <c r="E113" s="18"/>
      <c r="F113" s="29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9.5" customHeight="1">
      <c r="A114" s="18"/>
      <c r="B114" s="29"/>
      <c r="C114" s="28"/>
      <c r="D114" s="29"/>
      <c r="E114" s="18"/>
      <c r="F114" s="29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24.0" customHeight="1">
      <c r="A116" s="64" t="s">
        <v>181</v>
      </c>
      <c r="B116" s="14"/>
      <c r="C116" s="14"/>
      <c r="D116" s="14"/>
      <c r="E116" s="14"/>
      <c r="F116" s="15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8.0" customHeight="1">
      <c r="A117" s="30" t="s">
        <v>182</v>
      </c>
      <c r="B117" s="31"/>
      <c r="C117" s="31"/>
      <c r="D117" s="31"/>
      <c r="E117" s="31"/>
      <c r="F117" s="32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8.0" customHeight="1">
      <c r="A118" s="33"/>
      <c r="F118" s="3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8.0" customHeight="1">
      <c r="A119" s="33"/>
      <c r="F119" s="3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8.0" customHeight="1">
      <c r="A120" s="33"/>
      <c r="F120" s="3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8.0" customHeight="1">
      <c r="A121" s="33"/>
      <c r="F121" s="3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8.0" customHeight="1">
      <c r="A122" s="35"/>
      <c r="B122" s="6"/>
      <c r="C122" s="6"/>
      <c r="D122" s="6"/>
      <c r="E122" s="6"/>
      <c r="F122" s="7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24.0" customHeight="1">
      <c r="A124" s="36" t="s">
        <v>49</v>
      </c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3">
    <mergeCell ref="D9:F9"/>
    <mergeCell ref="A10:F10"/>
    <mergeCell ref="A13:F13"/>
    <mergeCell ref="A116:F116"/>
    <mergeCell ref="A117:F122"/>
    <mergeCell ref="A124:F124"/>
    <mergeCell ref="A1:F2"/>
    <mergeCell ref="D3:F3"/>
    <mergeCell ref="A4:F4"/>
    <mergeCell ref="D5:F5"/>
    <mergeCell ref="D6:F6"/>
    <mergeCell ref="D7:F7"/>
    <mergeCell ref="D8:F8"/>
  </mergeCells>
  <printOptions horizontalCentered="1"/>
  <pageMargins bottom="0.5" footer="0.0" header="0.0" left="0.3" right="0.3" top="0.5"/>
  <pageSetup fitToHeight="0"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>
      <pane ySplit="14.0" topLeftCell="A15" activePane="bottomLeft" state="frozen"/>
      <selection activeCell="B16" sqref="B16" pane="bottomLeft"/>
    </sheetView>
  </sheetViews>
  <sheetFormatPr customHeight="1" defaultColWidth="14.43" defaultRowHeight="15.0"/>
  <cols>
    <col customWidth="1" min="1" max="1" width="16.71"/>
    <col customWidth="1" min="2" max="2" width="28.0"/>
    <col customWidth="1" min="3" max="3" width="14.0"/>
    <col customWidth="1" min="4" max="4" width="16.0"/>
    <col customWidth="1" min="5" max="5" width="24.0"/>
    <col customWidth="1" min="6" max="6" width="28.0"/>
  </cols>
  <sheetData>
    <row r="1" ht="24.0" customHeight="1">
      <c r="A1" s="70" t="s">
        <v>183</v>
      </c>
      <c r="B1" s="2"/>
      <c r="C1" s="2"/>
      <c r="D1" s="2"/>
      <c r="E1" s="2"/>
      <c r="F1" s="3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5.75" customHeight="1">
      <c r="A2" s="5"/>
      <c r="B2" s="6"/>
      <c r="C2" s="6"/>
      <c r="D2" s="6"/>
      <c r="E2" s="6"/>
      <c r="F2" s="7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24.0" customHeight="1">
      <c r="A3" s="8" t="s">
        <v>1</v>
      </c>
      <c r="B3" s="9" t="s">
        <v>184</v>
      </c>
      <c r="C3" s="8" t="s">
        <v>185</v>
      </c>
      <c r="D3" s="10" t="s">
        <v>186</v>
      </c>
      <c r="E3" s="11"/>
      <c r="F3" s="12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24.0" customHeight="1">
      <c r="A4" s="71" t="s">
        <v>5</v>
      </c>
      <c r="B4" s="14"/>
      <c r="C4" s="14"/>
      <c r="D4" s="14"/>
      <c r="E4" s="14"/>
      <c r="F4" s="15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24.0" customHeight="1">
      <c r="A5" s="8" t="s">
        <v>6</v>
      </c>
      <c r="B5" s="16" t="s">
        <v>187</v>
      </c>
      <c r="C5" s="8" t="s">
        <v>155</v>
      </c>
      <c r="D5" s="21" t="s">
        <v>188</v>
      </c>
      <c r="E5" s="11"/>
      <c r="F5" s="12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24.0" customHeight="1">
      <c r="A6" s="8" t="s">
        <v>157</v>
      </c>
      <c r="B6" s="16" t="s">
        <v>189</v>
      </c>
      <c r="C6" s="8" t="s">
        <v>159</v>
      </c>
      <c r="D6" s="21" t="s">
        <v>190</v>
      </c>
      <c r="E6" s="11"/>
      <c r="F6" s="12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24.0" customHeight="1">
      <c r="A7" s="8" t="s">
        <v>12</v>
      </c>
      <c r="B7" s="20" t="s">
        <v>13</v>
      </c>
      <c r="C7" s="8" t="s">
        <v>14</v>
      </c>
      <c r="D7" s="21" t="s">
        <v>191</v>
      </c>
      <c r="E7" s="11"/>
      <c r="F7" s="12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24.0" customHeight="1">
      <c r="A8" s="8" t="s">
        <v>16</v>
      </c>
      <c r="B8" s="16" t="s">
        <v>192</v>
      </c>
      <c r="C8" s="8" t="s">
        <v>163</v>
      </c>
      <c r="D8" s="17" t="s">
        <v>193</v>
      </c>
      <c r="E8" s="11"/>
      <c r="F8" s="12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24.0" customHeight="1">
      <c r="A9" s="8" t="s">
        <v>194</v>
      </c>
      <c r="B9" s="16" t="s">
        <v>195</v>
      </c>
      <c r="C9" s="8" t="s">
        <v>196</v>
      </c>
      <c r="D9" s="21" t="s">
        <v>197</v>
      </c>
      <c r="E9" s="11"/>
      <c r="F9" s="12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24.0" customHeight="1">
      <c r="A10" s="71" t="s">
        <v>24</v>
      </c>
      <c r="B10" s="14"/>
      <c r="C10" s="14"/>
      <c r="D10" s="14"/>
      <c r="E10" s="14"/>
      <c r="F10" s="15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24.0" customHeight="1">
      <c r="A11" s="72" t="s">
        <v>198</v>
      </c>
      <c r="B11" s="72" t="s">
        <v>199</v>
      </c>
      <c r="C11" s="72" t="s">
        <v>200</v>
      </c>
      <c r="D11" s="72" t="s">
        <v>201</v>
      </c>
      <c r="E11" s="72" t="s">
        <v>29</v>
      </c>
      <c r="F11" s="72" t="s">
        <v>202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24.0" customHeight="1">
      <c r="A12" s="23">
        <f>COUNTA(A15:A114)</f>
        <v>3</v>
      </c>
      <c r="B12" s="24">
        <f>SUM(C15:C114)</f>
        <v>2820000</v>
      </c>
      <c r="C12" s="24">
        <f>IFERROR(B12/A12,0)</f>
        <v>940000</v>
      </c>
      <c r="D12" s="25">
        <f>IFERROR(MAX(A15:A114),"")</f>
        <v>46262</v>
      </c>
      <c r="E12" s="26">
        <f>IFERROR(TODAY()-D12,"")</f>
        <v>-66</v>
      </c>
      <c r="F12" s="23" t="str">
        <f>IF(A12=0,"未接触",IF(A12&gt;=3,"商談中","見込み"))</f>
        <v>商談中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24.0" customHeight="1">
      <c r="A13" s="71" t="s">
        <v>203</v>
      </c>
      <c r="B13" s="14"/>
      <c r="C13" s="14"/>
      <c r="D13" s="14"/>
      <c r="E13" s="14"/>
      <c r="F13" s="15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24.0" customHeight="1">
      <c r="A14" s="27" t="s">
        <v>32</v>
      </c>
      <c r="B14" s="27" t="s">
        <v>204</v>
      </c>
      <c r="C14" s="27" t="s">
        <v>205</v>
      </c>
      <c r="D14" s="27" t="s">
        <v>163</v>
      </c>
      <c r="E14" s="27" t="s">
        <v>206</v>
      </c>
      <c r="F14" s="27" t="s">
        <v>35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39.75" customHeight="1">
      <c r="A15" s="18">
        <v>46206.0</v>
      </c>
      <c r="B15" s="16" t="s">
        <v>207</v>
      </c>
      <c r="C15" s="28">
        <v>0.0</v>
      </c>
      <c r="D15" s="16" t="s">
        <v>193</v>
      </c>
      <c r="E15" s="16" t="s">
        <v>208</v>
      </c>
      <c r="F15" s="16" t="s">
        <v>209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39.75" customHeight="1">
      <c r="A16" s="18">
        <v>46227.0</v>
      </c>
      <c r="B16" s="16" t="s">
        <v>210</v>
      </c>
      <c r="C16" s="28">
        <v>1500000.0</v>
      </c>
      <c r="D16" s="16" t="s">
        <v>193</v>
      </c>
      <c r="E16" s="16" t="s">
        <v>211</v>
      </c>
      <c r="F16" s="16" t="s">
        <v>212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39.75" customHeight="1">
      <c r="A17" s="18">
        <v>46262.0</v>
      </c>
      <c r="B17" s="16" t="s">
        <v>213</v>
      </c>
      <c r="C17" s="28">
        <v>1320000.0</v>
      </c>
      <c r="D17" s="16" t="s">
        <v>193</v>
      </c>
      <c r="E17" s="16" t="s">
        <v>214</v>
      </c>
      <c r="F17" s="29" t="s">
        <v>215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9.5" customHeight="1">
      <c r="A18" s="18"/>
      <c r="B18" s="29"/>
      <c r="C18" s="28"/>
      <c r="D18" s="29"/>
      <c r="E18" s="29"/>
      <c r="F18" s="29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9.5" customHeight="1">
      <c r="A19" s="18"/>
      <c r="B19" s="29"/>
      <c r="C19" s="28"/>
      <c r="D19" s="29"/>
      <c r="E19" s="29"/>
      <c r="F19" s="29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9.5" customHeight="1">
      <c r="A20" s="18"/>
      <c r="B20" s="29"/>
      <c r="C20" s="28"/>
      <c r="D20" s="29"/>
      <c r="E20" s="29"/>
      <c r="F20" s="29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9.5" customHeight="1">
      <c r="A21" s="18"/>
      <c r="B21" s="29"/>
      <c r="C21" s="28"/>
      <c r="D21" s="29"/>
      <c r="E21" s="29"/>
      <c r="F21" s="29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9.5" customHeight="1">
      <c r="A22" s="18"/>
      <c r="B22" s="29"/>
      <c r="C22" s="28"/>
      <c r="D22" s="29"/>
      <c r="E22" s="29"/>
      <c r="F22" s="29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9.5" customHeight="1">
      <c r="A23" s="18"/>
      <c r="B23" s="29"/>
      <c r="C23" s="28"/>
      <c r="D23" s="29"/>
      <c r="E23" s="29"/>
      <c r="F23" s="29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9.5" customHeight="1">
      <c r="A24" s="18"/>
      <c r="B24" s="29"/>
      <c r="C24" s="28"/>
      <c r="D24" s="29"/>
      <c r="E24" s="29"/>
      <c r="F24" s="29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9.5" customHeight="1">
      <c r="A25" s="18"/>
      <c r="B25" s="29"/>
      <c r="C25" s="28"/>
      <c r="D25" s="29"/>
      <c r="E25" s="29"/>
      <c r="F25" s="29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9.5" customHeight="1">
      <c r="A26" s="18"/>
      <c r="B26" s="29"/>
      <c r="C26" s="28"/>
      <c r="D26" s="29"/>
      <c r="E26" s="29"/>
      <c r="F26" s="29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9.5" customHeight="1">
      <c r="A27" s="18"/>
      <c r="B27" s="29"/>
      <c r="C27" s="28"/>
      <c r="D27" s="29"/>
      <c r="E27" s="29"/>
      <c r="F27" s="29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9.5" customHeight="1">
      <c r="A28" s="18"/>
      <c r="B28" s="29"/>
      <c r="C28" s="28"/>
      <c r="D28" s="29"/>
      <c r="E28" s="29"/>
      <c r="F28" s="29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9.5" customHeight="1">
      <c r="A29" s="18"/>
      <c r="B29" s="29"/>
      <c r="C29" s="28"/>
      <c r="D29" s="29"/>
      <c r="E29" s="29"/>
      <c r="F29" s="29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9.5" customHeight="1">
      <c r="A30" s="18"/>
      <c r="B30" s="29"/>
      <c r="C30" s="28"/>
      <c r="D30" s="29"/>
      <c r="E30" s="29"/>
      <c r="F30" s="29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9.5" customHeight="1">
      <c r="A31" s="18"/>
      <c r="B31" s="29"/>
      <c r="C31" s="28"/>
      <c r="D31" s="29"/>
      <c r="E31" s="29"/>
      <c r="F31" s="29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9.5" customHeight="1">
      <c r="A32" s="18"/>
      <c r="B32" s="29"/>
      <c r="C32" s="28"/>
      <c r="D32" s="29"/>
      <c r="E32" s="29"/>
      <c r="F32" s="29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9.5" customHeight="1">
      <c r="A33" s="18"/>
      <c r="B33" s="29"/>
      <c r="C33" s="28"/>
      <c r="D33" s="29"/>
      <c r="E33" s="29"/>
      <c r="F33" s="29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9.5" customHeight="1">
      <c r="A34" s="18"/>
      <c r="B34" s="29"/>
      <c r="C34" s="28"/>
      <c r="D34" s="29"/>
      <c r="E34" s="29"/>
      <c r="F34" s="29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9.5" customHeight="1">
      <c r="A35" s="18"/>
      <c r="B35" s="29"/>
      <c r="C35" s="28"/>
      <c r="D35" s="29"/>
      <c r="E35" s="29"/>
      <c r="F35" s="29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9.5" customHeight="1">
      <c r="A36" s="18"/>
      <c r="B36" s="29"/>
      <c r="C36" s="28"/>
      <c r="D36" s="29"/>
      <c r="E36" s="29"/>
      <c r="F36" s="29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9.5" customHeight="1">
      <c r="A37" s="18"/>
      <c r="B37" s="29"/>
      <c r="C37" s="28"/>
      <c r="D37" s="29"/>
      <c r="E37" s="29"/>
      <c r="F37" s="29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9.5" customHeight="1">
      <c r="A38" s="18"/>
      <c r="B38" s="29"/>
      <c r="C38" s="28"/>
      <c r="D38" s="29"/>
      <c r="E38" s="29"/>
      <c r="F38" s="29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9.5" customHeight="1">
      <c r="A39" s="18"/>
      <c r="B39" s="29"/>
      <c r="C39" s="28"/>
      <c r="D39" s="29"/>
      <c r="E39" s="29"/>
      <c r="F39" s="29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9.5" customHeight="1">
      <c r="A40" s="18"/>
      <c r="B40" s="29"/>
      <c r="C40" s="28"/>
      <c r="D40" s="29"/>
      <c r="E40" s="29"/>
      <c r="F40" s="29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9.5" customHeight="1">
      <c r="A41" s="18"/>
      <c r="B41" s="29"/>
      <c r="C41" s="28"/>
      <c r="D41" s="29"/>
      <c r="E41" s="29"/>
      <c r="F41" s="29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9.5" customHeight="1">
      <c r="A42" s="18"/>
      <c r="B42" s="29"/>
      <c r="C42" s="28"/>
      <c r="D42" s="29"/>
      <c r="E42" s="29"/>
      <c r="F42" s="29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9.5" customHeight="1">
      <c r="A43" s="18"/>
      <c r="B43" s="29"/>
      <c r="C43" s="28"/>
      <c r="D43" s="29"/>
      <c r="E43" s="29"/>
      <c r="F43" s="29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9.5" customHeight="1">
      <c r="A44" s="18"/>
      <c r="B44" s="29"/>
      <c r="C44" s="28"/>
      <c r="D44" s="29"/>
      <c r="E44" s="29"/>
      <c r="F44" s="29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9.5" customHeight="1">
      <c r="A45" s="18"/>
      <c r="B45" s="29"/>
      <c r="C45" s="28"/>
      <c r="D45" s="29"/>
      <c r="E45" s="29"/>
      <c r="F45" s="29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9.5" customHeight="1">
      <c r="A46" s="18"/>
      <c r="B46" s="29"/>
      <c r="C46" s="28"/>
      <c r="D46" s="29"/>
      <c r="E46" s="29"/>
      <c r="F46" s="29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9.5" customHeight="1">
      <c r="A47" s="18"/>
      <c r="B47" s="29"/>
      <c r="C47" s="28"/>
      <c r="D47" s="29"/>
      <c r="E47" s="29"/>
      <c r="F47" s="29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9.5" customHeight="1">
      <c r="A48" s="18"/>
      <c r="B48" s="29"/>
      <c r="C48" s="28"/>
      <c r="D48" s="29"/>
      <c r="E48" s="29"/>
      <c r="F48" s="29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9.5" customHeight="1">
      <c r="A49" s="18"/>
      <c r="B49" s="29"/>
      <c r="C49" s="28"/>
      <c r="D49" s="29"/>
      <c r="E49" s="29"/>
      <c r="F49" s="29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9.5" customHeight="1">
      <c r="A50" s="18"/>
      <c r="B50" s="29"/>
      <c r="C50" s="28"/>
      <c r="D50" s="29"/>
      <c r="E50" s="29"/>
      <c r="F50" s="29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9.5" customHeight="1">
      <c r="A51" s="18"/>
      <c r="B51" s="29"/>
      <c r="C51" s="28"/>
      <c r="D51" s="29"/>
      <c r="E51" s="29"/>
      <c r="F51" s="29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9.5" customHeight="1">
      <c r="A52" s="18"/>
      <c r="B52" s="29"/>
      <c r="C52" s="28"/>
      <c r="D52" s="29"/>
      <c r="E52" s="29"/>
      <c r="F52" s="29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9.5" customHeight="1">
      <c r="A53" s="18"/>
      <c r="B53" s="29"/>
      <c r="C53" s="28"/>
      <c r="D53" s="29"/>
      <c r="E53" s="29"/>
      <c r="F53" s="29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9.5" customHeight="1">
      <c r="A54" s="18"/>
      <c r="B54" s="29"/>
      <c r="C54" s="28"/>
      <c r="D54" s="29"/>
      <c r="E54" s="29"/>
      <c r="F54" s="29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9.5" customHeight="1">
      <c r="A55" s="18"/>
      <c r="B55" s="29"/>
      <c r="C55" s="28"/>
      <c r="D55" s="29"/>
      <c r="E55" s="29"/>
      <c r="F55" s="29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9.5" customHeight="1">
      <c r="A56" s="18"/>
      <c r="B56" s="29"/>
      <c r="C56" s="28"/>
      <c r="D56" s="29"/>
      <c r="E56" s="29"/>
      <c r="F56" s="29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9.5" customHeight="1">
      <c r="A57" s="18"/>
      <c r="B57" s="29"/>
      <c r="C57" s="28"/>
      <c r="D57" s="29"/>
      <c r="E57" s="29"/>
      <c r="F57" s="29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9.5" customHeight="1">
      <c r="A58" s="18"/>
      <c r="B58" s="29"/>
      <c r="C58" s="28"/>
      <c r="D58" s="29"/>
      <c r="E58" s="29"/>
      <c r="F58" s="29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9.5" customHeight="1">
      <c r="A59" s="18"/>
      <c r="B59" s="29"/>
      <c r="C59" s="28"/>
      <c r="D59" s="29"/>
      <c r="E59" s="29"/>
      <c r="F59" s="29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9.5" customHeight="1">
      <c r="A60" s="18"/>
      <c r="B60" s="29"/>
      <c r="C60" s="28"/>
      <c r="D60" s="29"/>
      <c r="E60" s="29"/>
      <c r="F60" s="29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9.5" customHeight="1">
      <c r="A61" s="18"/>
      <c r="B61" s="29"/>
      <c r="C61" s="28"/>
      <c r="D61" s="29"/>
      <c r="E61" s="29"/>
      <c r="F61" s="29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9.5" customHeight="1">
      <c r="A62" s="18"/>
      <c r="B62" s="29"/>
      <c r="C62" s="28"/>
      <c r="D62" s="29"/>
      <c r="E62" s="29"/>
      <c r="F62" s="29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9.5" customHeight="1">
      <c r="A63" s="18"/>
      <c r="B63" s="29"/>
      <c r="C63" s="28"/>
      <c r="D63" s="29"/>
      <c r="E63" s="29"/>
      <c r="F63" s="29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9.5" customHeight="1">
      <c r="A64" s="18"/>
      <c r="B64" s="29"/>
      <c r="C64" s="28"/>
      <c r="D64" s="29"/>
      <c r="E64" s="29"/>
      <c r="F64" s="29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9.5" customHeight="1">
      <c r="A65" s="18"/>
      <c r="B65" s="29"/>
      <c r="C65" s="28"/>
      <c r="D65" s="29"/>
      <c r="E65" s="29"/>
      <c r="F65" s="29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9.5" customHeight="1">
      <c r="A66" s="18"/>
      <c r="B66" s="29"/>
      <c r="C66" s="28"/>
      <c r="D66" s="29"/>
      <c r="E66" s="29"/>
      <c r="F66" s="29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9.5" customHeight="1">
      <c r="A67" s="18"/>
      <c r="B67" s="29"/>
      <c r="C67" s="28"/>
      <c r="D67" s="29"/>
      <c r="E67" s="29"/>
      <c r="F67" s="29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9.5" customHeight="1">
      <c r="A68" s="18"/>
      <c r="B68" s="29"/>
      <c r="C68" s="28"/>
      <c r="D68" s="29"/>
      <c r="E68" s="29"/>
      <c r="F68" s="29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9.5" customHeight="1">
      <c r="A69" s="18"/>
      <c r="B69" s="29"/>
      <c r="C69" s="28"/>
      <c r="D69" s="29"/>
      <c r="E69" s="29"/>
      <c r="F69" s="29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9.5" customHeight="1">
      <c r="A70" s="18"/>
      <c r="B70" s="29"/>
      <c r="C70" s="28"/>
      <c r="D70" s="29"/>
      <c r="E70" s="29"/>
      <c r="F70" s="29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9.5" customHeight="1">
      <c r="A71" s="18"/>
      <c r="B71" s="29"/>
      <c r="C71" s="28"/>
      <c r="D71" s="29"/>
      <c r="E71" s="29"/>
      <c r="F71" s="29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9.5" customHeight="1">
      <c r="A72" s="18"/>
      <c r="B72" s="29"/>
      <c r="C72" s="28"/>
      <c r="D72" s="29"/>
      <c r="E72" s="29"/>
      <c r="F72" s="29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9.5" customHeight="1">
      <c r="A73" s="18"/>
      <c r="B73" s="29"/>
      <c r="C73" s="28"/>
      <c r="D73" s="29"/>
      <c r="E73" s="29"/>
      <c r="F73" s="29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9.5" customHeight="1">
      <c r="A74" s="18"/>
      <c r="B74" s="29"/>
      <c r="C74" s="28"/>
      <c r="D74" s="29"/>
      <c r="E74" s="29"/>
      <c r="F74" s="29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9.5" customHeight="1">
      <c r="A75" s="18"/>
      <c r="B75" s="29"/>
      <c r="C75" s="28"/>
      <c r="D75" s="29"/>
      <c r="E75" s="29"/>
      <c r="F75" s="29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9.5" customHeight="1">
      <c r="A76" s="18"/>
      <c r="B76" s="29"/>
      <c r="C76" s="28"/>
      <c r="D76" s="29"/>
      <c r="E76" s="29"/>
      <c r="F76" s="29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9.5" customHeight="1">
      <c r="A77" s="18"/>
      <c r="B77" s="29"/>
      <c r="C77" s="28"/>
      <c r="D77" s="29"/>
      <c r="E77" s="29"/>
      <c r="F77" s="29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9.5" customHeight="1">
      <c r="A78" s="18"/>
      <c r="B78" s="29"/>
      <c r="C78" s="28"/>
      <c r="D78" s="29"/>
      <c r="E78" s="29"/>
      <c r="F78" s="29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9.5" customHeight="1">
      <c r="A79" s="18"/>
      <c r="B79" s="29"/>
      <c r="C79" s="28"/>
      <c r="D79" s="29"/>
      <c r="E79" s="29"/>
      <c r="F79" s="29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9.5" customHeight="1">
      <c r="A80" s="18"/>
      <c r="B80" s="29"/>
      <c r="C80" s="28"/>
      <c r="D80" s="29"/>
      <c r="E80" s="29"/>
      <c r="F80" s="29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9.5" customHeight="1">
      <c r="A81" s="18"/>
      <c r="B81" s="29"/>
      <c r="C81" s="28"/>
      <c r="D81" s="29"/>
      <c r="E81" s="29"/>
      <c r="F81" s="29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9.5" customHeight="1">
      <c r="A82" s="18"/>
      <c r="B82" s="29"/>
      <c r="C82" s="28"/>
      <c r="D82" s="29"/>
      <c r="E82" s="29"/>
      <c r="F82" s="29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9.5" customHeight="1">
      <c r="A83" s="18"/>
      <c r="B83" s="29"/>
      <c r="C83" s="28"/>
      <c r="D83" s="29"/>
      <c r="E83" s="29"/>
      <c r="F83" s="29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9.5" customHeight="1">
      <c r="A84" s="18"/>
      <c r="B84" s="29"/>
      <c r="C84" s="28"/>
      <c r="D84" s="29"/>
      <c r="E84" s="29"/>
      <c r="F84" s="29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9.5" customHeight="1">
      <c r="A85" s="18"/>
      <c r="B85" s="29"/>
      <c r="C85" s="28"/>
      <c r="D85" s="29"/>
      <c r="E85" s="29"/>
      <c r="F85" s="29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9.5" customHeight="1">
      <c r="A86" s="18"/>
      <c r="B86" s="29"/>
      <c r="C86" s="28"/>
      <c r="D86" s="29"/>
      <c r="E86" s="29"/>
      <c r="F86" s="29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9.5" customHeight="1">
      <c r="A87" s="18"/>
      <c r="B87" s="29"/>
      <c r="C87" s="28"/>
      <c r="D87" s="29"/>
      <c r="E87" s="29"/>
      <c r="F87" s="29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9.5" customHeight="1">
      <c r="A88" s="18"/>
      <c r="B88" s="29"/>
      <c r="C88" s="28"/>
      <c r="D88" s="29"/>
      <c r="E88" s="29"/>
      <c r="F88" s="29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9.5" customHeight="1">
      <c r="A89" s="18"/>
      <c r="B89" s="29"/>
      <c r="C89" s="28"/>
      <c r="D89" s="29"/>
      <c r="E89" s="29"/>
      <c r="F89" s="29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9.5" customHeight="1">
      <c r="A90" s="18"/>
      <c r="B90" s="29"/>
      <c r="C90" s="28"/>
      <c r="D90" s="29"/>
      <c r="E90" s="29"/>
      <c r="F90" s="29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9.5" customHeight="1">
      <c r="A91" s="18"/>
      <c r="B91" s="29"/>
      <c r="C91" s="28"/>
      <c r="D91" s="29"/>
      <c r="E91" s="29"/>
      <c r="F91" s="29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9.5" customHeight="1">
      <c r="A92" s="18"/>
      <c r="B92" s="29"/>
      <c r="C92" s="28"/>
      <c r="D92" s="29"/>
      <c r="E92" s="29"/>
      <c r="F92" s="29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9.5" customHeight="1">
      <c r="A93" s="18"/>
      <c r="B93" s="29"/>
      <c r="C93" s="28"/>
      <c r="D93" s="29"/>
      <c r="E93" s="29"/>
      <c r="F93" s="29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9.5" customHeight="1">
      <c r="A94" s="18"/>
      <c r="B94" s="29"/>
      <c r="C94" s="28"/>
      <c r="D94" s="29"/>
      <c r="E94" s="29"/>
      <c r="F94" s="29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9.5" customHeight="1">
      <c r="A95" s="18"/>
      <c r="B95" s="29"/>
      <c r="C95" s="28"/>
      <c r="D95" s="29"/>
      <c r="E95" s="29"/>
      <c r="F95" s="29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9.5" customHeight="1">
      <c r="A96" s="18"/>
      <c r="B96" s="29"/>
      <c r="C96" s="28"/>
      <c r="D96" s="29"/>
      <c r="E96" s="29"/>
      <c r="F96" s="29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9.5" customHeight="1">
      <c r="A97" s="18"/>
      <c r="B97" s="29"/>
      <c r="C97" s="28"/>
      <c r="D97" s="29"/>
      <c r="E97" s="29"/>
      <c r="F97" s="29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9.5" customHeight="1">
      <c r="A98" s="18"/>
      <c r="B98" s="29"/>
      <c r="C98" s="28"/>
      <c r="D98" s="29"/>
      <c r="E98" s="29"/>
      <c r="F98" s="29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9.5" customHeight="1">
      <c r="A99" s="18"/>
      <c r="B99" s="29"/>
      <c r="C99" s="28"/>
      <c r="D99" s="29"/>
      <c r="E99" s="29"/>
      <c r="F99" s="29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9.5" customHeight="1">
      <c r="A100" s="18"/>
      <c r="B100" s="29"/>
      <c r="C100" s="28"/>
      <c r="D100" s="29"/>
      <c r="E100" s="29"/>
      <c r="F100" s="29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9.5" customHeight="1">
      <c r="A101" s="18"/>
      <c r="B101" s="29"/>
      <c r="C101" s="28"/>
      <c r="D101" s="29"/>
      <c r="E101" s="29"/>
      <c r="F101" s="29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9.5" customHeight="1">
      <c r="A102" s="18"/>
      <c r="B102" s="29"/>
      <c r="C102" s="28"/>
      <c r="D102" s="29"/>
      <c r="E102" s="29"/>
      <c r="F102" s="29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9.5" customHeight="1">
      <c r="A103" s="18"/>
      <c r="B103" s="29"/>
      <c r="C103" s="28"/>
      <c r="D103" s="29"/>
      <c r="E103" s="29"/>
      <c r="F103" s="29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9.5" customHeight="1">
      <c r="A104" s="18"/>
      <c r="B104" s="29"/>
      <c r="C104" s="28"/>
      <c r="D104" s="29"/>
      <c r="E104" s="29"/>
      <c r="F104" s="29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9.5" customHeight="1">
      <c r="A105" s="18"/>
      <c r="B105" s="29"/>
      <c r="C105" s="28"/>
      <c r="D105" s="29"/>
      <c r="E105" s="29"/>
      <c r="F105" s="29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9.5" customHeight="1">
      <c r="A106" s="18"/>
      <c r="B106" s="29"/>
      <c r="C106" s="28"/>
      <c r="D106" s="29"/>
      <c r="E106" s="29"/>
      <c r="F106" s="29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9.5" customHeight="1">
      <c r="A107" s="18"/>
      <c r="B107" s="29"/>
      <c r="C107" s="28"/>
      <c r="D107" s="29"/>
      <c r="E107" s="29"/>
      <c r="F107" s="29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9.5" customHeight="1">
      <c r="A108" s="18"/>
      <c r="B108" s="29"/>
      <c r="C108" s="28"/>
      <c r="D108" s="29"/>
      <c r="E108" s="29"/>
      <c r="F108" s="29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9.5" customHeight="1">
      <c r="A109" s="18"/>
      <c r="B109" s="29"/>
      <c r="C109" s="28"/>
      <c r="D109" s="29"/>
      <c r="E109" s="29"/>
      <c r="F109" s="29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9.5" customHeight="1">
      <c r="A110" s="18"/>
      <c r="B110" s="29"/>
      <c r="C110" s="28"/>
      <c r="D110" s="29"/>
      <c r="E110" s="29"/>
      <c r="F110" s="29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9.5" customHeight="1">
      <c r="A111" s="18"/>
      <c r="B111" s="29"/>
      <c r="C111" s="28"/>
      <c r="D111" s="29"/>
      <c r="E111" s="29"/>
      <c r="F111" s="29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9.5" customHeight="1">
      <c r="A112" s="18"/>
      <c r="B112" s="29"/>
      <c r="C112" s="28"/>
      <c r="D112" s="29"/>
      <c r="E112" s="29"/>
      <c r="F112" s="29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9.5" customHeight="1">
      <c r="A113" s="18"/>
      <c r="B113" s="29"/>
      <c r="C113" s="28"/>
      <c r="D113" s="29"/>
      <c r="E113" s="29"/>
      <c r="F113" s="29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9.5" customHeight="1">
      <c r="A114" s="18"/>
      <c r="B114" s="29"/>
      <c r="C114" s="28"/>
      <c r="D114" s="29"/>
      <c r="E114" s="29"/>
      <c r="F114" s="29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24.0" customHeight="1">
      <c r="A116" s="71" t="s">
        <v>216</v>
      </c>
      <c r="B116" s="14"/>
      <c r="C116" s="14"/>
      <c r="D116" s="14"/>
      <c r="E116" s="14"/>
      <c r="F116" s="15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8.0" customHeight="1">
      <c r="A117" s="30" t="s">
        <v>217</v>
      </c>
      <c r="B117" s="31"/>
      <c r="C117" s="31"/>
      <c r="D117" s="31"/>
      <c r="E117" s="31"/>
      <c r="F117" s="32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8.0" customHeight="1">
      <c r="A118" s="33"/>
      <c r="F118" s="3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8.0" customHeight="1">
      <c r="A119" s="33"/>
      <c r="F119" s="3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8.0" customHeight="1">
      <c r="A120" s="33"/>
      <c r="F120" s="3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8.0" customHeight="1">
      <c r="A121" s="33"/>
      <c r="F121" s="3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8.0" customHeight="1">
      <c r="A122" s="35"/>
      <c r="B122" s="6"/>
      <c r="C122" s="6"/>
      <c r="D122" s="6"/>
      <c r="E122" s="6"/>
      <c r="F122" s="7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24.0" customHeight="1">
      <c r="A124" s="36" t="s">
        <v>49</v>
      </c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3">
    <mergeCell ref="D9:F9"/>
    <mergeCell ref="A10:F10"/>
    <mergeCell ref="A13:F13"/>
    <mergeCell ref="A116:F116"/>
    <mergeCell ref="A117:F122"/>
    <mergeCell ref="A124:F124"/>
    <mergeCell ref="A1:F2"/>
    <mergeCell ref="D3:F3"/>
    <mergeCell ref="A4:F4"/>
    <mergeCell ref="D5:F5"/>
    <mergeCell ref="D6:F6"/>
    <mergeCell ref="D7:F7"/>
    <mergeCell ref="D8:F8"/>
  </mergeCells>
  <printOptions horizontalCentered="1"/>
  <pageMargins bottom="0.5" footer="0.0" header="0.0" left="0.3" right="0.3" top="0.5"/>
  <pageSetup fitToHeight="0"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>
      <pane ySplit="14.0" topLeftCell="A15" activePane="bottomLeft" state="frozen"/>
      <selection activeCell="B16" sqref="B16" pane="bottomLeft"/>
    </sheetView>
  </sheetViews>
  <sheetFormatPr customHeight="1" defaultColWidth="14.43" defaultRowHeight="15.0"/>
  <cols>
    <col customWidth="1" min="1" max="1" width="16.86"/>
    <col customWidth="1" min="2" max="2" width="28.0"/>
    <col customWidth="1" min="3" max="3" width="14.0"/>
    <col customWidth="1" min="4" max="4" width="16.0"/>
    <col customWidth="1" min="5" max="5" width="24.0"/>
    <col customWidth="1" min="6" max="6" width="28.0"/>
  </cols>
  <sheetData>
    <row r="1" ht="24.0" customHeight="1">
      <c r="A1" s="73" t="s">
        <v>218</v>
      </c>
      <c r="B1" s="2"/>
      <c r="C1" s="2"/>
      <c r="D1" s="2"/>
      <c r="E1" s="2"/>
      <c r="F1" s="3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5.75" customHeight="1">
      <c r="A2" s="5"/>
      <c r="B2" s="6"/>
      <c r="C2" s="6"/>
      <c r="D2" s="6"/>
      <c r="E2" s="6"/>
      <c r="F2" s="7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24.0" customHeight="1">
      <c r="A3" s="74" t="s">
        <v>1</v>
      </c>
      <c r="B3" s="9" t="s">
        <v>219</v>
      </c>
      <c r="C3" s="74" t="s">
        <v>3</v>
      </c>
      <c r="D3" s="10" t="s">
        <v>220</v>
      </c>
      <c r="E3" s="11"/>
      <c r="F3" s="12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24.0" customHeight="1">
      <c r="A4" s="75" t="s">
        <v>5</v>
      </c>
      <c r="B4" s="14"/>
      <c r="C4" s="14"/>
      <c r="D4" s="14"/>
      <c r="E4" s="14"/>
      <c r="F4" s="15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24.0" customHeight="1">
      <c r="A5" s="74" t="s">
        <v>6</v>
      </c>
      <c r="B5" s="16" t="s">
        <v>221</v>
      </c>
      <c r="C5" s="74" t="s">
        <v>222</v>
      </c>
      <c r="D5" s="17" t="s">
        <v>223</v>
      </c>
      <c r="E5" s="11"/>
      <c r="F5" s="12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24.0" customHeight="1">
      <c r="A6" s="74" t="s">
        <v>10</v>
      </c>
      <c r="B6" s="18">
        <v>32409.0</v>
      </c>
      <c r="C6" s="74" t="s">
        <v>11</v>
      </c>
      <c r="D6" s="19">
        <v>46162.0</v>
      </c>
      <c r="E6" s="11"/>
      <c r="F6" s="12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24.0" customHeight="1">
      <c r="A7" s="74" t="s">
        <v>12</v>
      </c>
      <c r="B7" s="20" t="s">
        <v>224</v>
      </c>
      <c r="C7" s="74" t="s">
        <v>14</v>
      </c>
      <c r="D7" s="21" t="s">
        <v>225</v>
      </c>
      <c r="E7" s="11"/>
      <c r="F7" s="12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24.0" customHeight="1">
      <c r="A8" s="74" t="s">
        <v>226</v>
      </c>
      <c r="B8" s="16" t="s">
        <v>227</v>
      </c>
      <c r="C8" s="74" t="s">
        <v>18</v>
      </c>
      <c r="D8" s="17" t="s">
        <v>228</v>
      </c>
      <c r="E8" s="11"/>
      <c r="F8" s="12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39.75" customHeight="1">
      <c r="A9" s="74" t="s">
        <v>229</v>
      </c>
      <c r="B9" s="16" t="s">
        <v>230</v>
      </c>
      <c r="C9" s="74" t="s">
        <v>231</v>
      </c>
      <c r="D9" s="17" t="s">
        <v>232</v>
      </c>
      <c r="E9" s="11"/>
      <c r="F9" s="12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24.0" customHeight="1">
      <c r="A10" s="75" t="s">
        <v>24</v>
      </c>
      <c r="B10" s="14"/>
      <c r="C10" s="14"/>
      <c r="D10" s="14"/>
      <c r="E10" s="14"/>
      <c r="F10" s="15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24.0" customHeight="1">
      <c r="A11" s="76" t="s">
        <v>233</v>
      </c>
      <c r="B11" s="76" t="s">
        <v>234</v>
      </c>
      <c r="C11" s="76" t="s">
        <v>133</v>
      </c>
      <c r="D11" s="76" t="s">
        <v>201</v>
      </c>
      <c r="E11" s="76" t="s">
        <v>29</v>
      </c>
      <c r="F11" s="76" t="s">
        <v>235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24.0" customHeight="1">
      <c r="A12" s="77">
        <f>COUNTA(A15:A114)</f>
        <v>3</v>
      </c>
      <c r="B12" s="78">
        <f>SUM(C15:C114)</f>
        <v>303000</v>
      </c>
      <c r="C12" s="78">
        <f>IFERROR(B12/A12,0)</f>
        <v>101000</v>
      </c>
      <c r="D12" s="79">
        <f>IFERROR(MAX(A15:A114),"")</f>
        <v>46195</v>
      </c>
      <c r="E12" s="80">
        <f>IFERROR(TODAY()-D12,"")</f>
        <v>1</v>
      </c>
      <c r="F12" s="77" t="str">
        <f>IF(A12=0,"問合せ前","対応中")</f>
        <v>対応中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24.0" customHeight="1">
      <c r="A13" s="75" t="s">
        <v>236</v>
      </c>
      <c r="B13" s="14"/>
      <c r="C13" s="14"/>
      <c r="D13" s="14"/>
      <c r="E13" s="14"/>
      <c r="F13" s="15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24.0" customHeight="1">
      <c r="A14" s="27" t="s">
        <v>32</v>
      </c>
      <c r="B14" s="27" t="s">
        <v>237</v>
      </c>
      <c r="C14" s="27" t="s">
        <v>238</v>
      </c>
      <c r="D14" s="27" t="s">
        <v>18</v>
      </c>
      <c r="E14" s="27" t="s">
        <v>239</v>
      </c>
      <c r="F14" s="27" t="s">
        <v>240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39.75" customHeight="1">
      <c r="A15" s="18">
        <v>46162.0</v>
      </c>
      <c r="B15" s="16" t="s">
        <v>241</v>
      </c>
      <c r="C15" s="28">
        <v>0.0</v>
      </c>
      <c r="D15" s="16" t="s">
        <v>228</v>
      </c>
      <c r="E15" s="29" t="s">
        <v>242</v>
      </c>
      <c r="F15" s="16" t="s">
        <v>243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39.75" customHeight="1">
      <c r="A16" s="18">
        <v>46181.0</v>
      </c>
      <c r="B16" s="16" t="s">
        <v>244</v>
      </c>
      <c r="C16" s="28">
        <v>145000.0</v>
      </c>
      <c r="D16" s="16" t="s">
        <v>228</v>
      </c>
      <c r="E16" s="16" t="s">
        <v>245</v>
      </c>
      <c r="F16" s="16" t="s">
        <v>246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39.75" customHeight="1">
      <c r="A17" s="18">
        <v>46195.0</v>
      </c>
      <c r="B17" s="16" t="s">
        <v>247</v>
      </c>
      <c r="C17" s="28">
        <v>158000.0</v>
      </c>
      <c r="D17" s="16" t="s">
        <v>228</v>
      </c>
      <c r="E17" s="16" t="s">
        <v>245</v>
      </c>
      <c r="F17" s="16" t="s">
        <v>248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9.5" customHeight="1">
      <c r="A18" s="18"/>
      <c r="B18" s="29"/>
      <c r="C18" s="28"/>
      <c r="D18" s="29"/>
      <c r="E18" s="29"/>
      <c r="F18" s="29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9.5" customHeight="1">
      <c r="A19" s="18"/>
      <c r="B19" s="29"/>
      <c r="C19" s="28"/>
      <c r="D19" s="29"/>
      <c r="E19" s="29"/>
      <c r="F19" s="29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9.5" customHeight="1">
      <c r="A20" s="18"/>
      <c r="B20" s="29"/>
      <c r="C20" s="28"/>
      <c r="D20" s="29"/>
      <c r="E20" s="29"/>
      <c r="F20" s="29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9.5" customHeight="1">
      <c r="A21" s="18"/>
      <c r="B21" s="29"/>
      <c r="C21" s="28"/>
      <c r="D21" s="29"/>
      <c r="E21" s="29"/>
      <c r="F21" s="29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9.5" customHeight="1">
      <c r="A22" s="18"/>
      <c r="B22" s="29"/>
      <c r="C22" s="28"/>
      <c r="D22" s="29"/>
      <c r="E22" s="29"/>
      <c r="F22" s="29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9.5" customHeight="1">
      <c r="A23" s="18"/>
      <c r="B23" s="29"/>
      <c r="C23" s="28"/>
      <c r="D23" s="29"/>
      <c r="E23" s="29"/>
      <c r="F23" s="29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9.5" customHeight="1">
      <c r="A24" s="18"/>
      <c r="B24" s="29"/>
      <c r="C24" s="28"/>
      <c r="D24" s="29"/>
      <c r="E24" s="29"/>
      <c r="F24" s="29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9.5" customHeight="1">
      <c r="A25" s="18"/>
      <c r="B25" s="29"/>
      <c r="C25" s="28"/>
      <c r="D25" s="29"/>
      <c r="E25" s="29"/>
      <c r="F25" s="29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9.5" customHeight="1">
      <c r="A26" s="18"/>
      <c r="B26" s="29"/>
      <c r="C26" s="28"/>
      <c r="D26" s="29"/>
      <c r="E26" s="29"/>
      <c r="F26" s="29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9.5" customHeight="1">
      <c r="A27" s="18"/>
      <c r="B27" s="29"/>
      <c r="C27" s="28"/>
      <c r="D27" s="29"/>
      <c r="E27" s="29"/>
      <c r="F27" s="29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9.5" customHeight="1">
      <c r="A28" s="18"/>
      <c r="B28" s="29"/>
      <c r="C28" s="28"/>
      <c r="D28" s="29"/>
      <c r="E28" s="29"/>
      <c r="F28" s="29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9.5" customHeight="1">
      <c r="A29" s="18"/>
      <c r="B29" s="29"/>
      <c r="C29" s="28"/>
      <c r="D29" s="29"/>
      <c r="E29" s="29"/>
      <c r="F29" s="29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9.5" customHeight="1">
      <c r="A30" s="18"/>
      <c r="B30" s="29"/>
      <c r="C30" s="28"/>
      <c r="D30" s="29"/>
      <c r="E30" s="29"/>
      <c r="F30" s="29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9.5" customHeight="1">
      <c r="A31" s="18"/>
      <c r="B31" s="29"/>
      <c r="C31" s="28"/>
      <c r="D31" s="29"/>
      <c r="E31" s="29"/>
      <c r="F31" s="29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9.5" customHeight="1">
      <c r="A32" s="18"/>
      <c r="B32" s="29"/>
      <c r="C32" s="28"/>
      <c r="D32" s="29"/>
      <c r="E32" s="29"/>
      <c r="F32" s="29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9.5" customHeight="1">
      <c r="A33" s="18"/>
      <c r="B33" s="29"/>
      <c r="C33" s="28"/>
      <c r="D33" s="29"/>
      <c r="E33" s="29"/>
      <c r="F33" s="29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9.5" customHeight="1">
      <c r="A34" s="18"/>
      <c r="B34" s="29"/>
      <c r="C34" s="28"/>
      <c r="D34" s="29"/>
      <c r="E34" s="29"/>
      <c r="F34" s="29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9.5" customHeight="1">
      <c r="A35" s="18"/>
      <c r="B35" s="29"/>
      <c r="C35" s="28"/>
      <c r="D35" s="29"/>
      <c r="E35" s="29"/>
      <c r="F35" s="29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9.5" customHeight="1">
      <c r="A36" s="18"/>
      <c r="B36" s="29"/>
      <c r="C36" s="28"/>
      <c r="D36" s="29"/>
      <c r="E36" s="29"/>
      <c r="F36" s="29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9.5" customHeight="1">
      <c r="A37" s="18"/>
      <c r="B37" s="29"/>
      <c r="C37" s="28"/>
      <c r="D37" s="29"/>
      <c r="E37" s="29"/>
      <c r="F37" s="29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9.5" customHeight="1">
      <c r="A38" s="18"/>
      <c r="B38" s="29"/>
      <c r="C38" s="28"/>
      <c r="D38" s="29"/>
      <c r="E38" s="29"/>
      <c r="F38" s="29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9.5" customHeight="1">
      <c r="A39" s="18"/>
      <c r="B39" s="29"/>
      <c r="C39" s="28"/>
      <c r="D39" s="29"/>
      <c r="E39" s="29"/>
      <c r="F39" s="29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9.5" customHeight="1">
      <c r="A40" s="18"/>
      <c r="B40" s="29"/>
      <c r="C40" s="28"/>
      <c r="D40" s="29"/>
      <c r="E40" s="29"/>
      <c r="F40" s="29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9.5" customHeight="1">
      <c r="A41" s="18"/>
      <c r="B41" s="29"/>
      <c r="C41" s="28"/>
      <c r="D41" s="29"/>
      <c r="E41" s="29"/>
      <c r="F41" s="29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9.5" customHeight="1">
      <c r="A42" s="18"/>
      <c r="B42" s="29"/>
      <c r="C42" s="28"/>
      <c r="D42" s="29"/>
      <c r="E42" s="29"/>
      <c r="F42" s="29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9.5" customHeight="1">
      <c r="A43" s="18"/>
      <c r="B43" s="29"/>
      <c r="C43" s="28"/>
      <c r="D43" s="29"/>
      <c r="E43" s="29"/>
      <c r="F43" s="29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9.5" customHeight="1">
      <c r="A44" s="18"/>
      <c r="B44" s="29"/>
      <c r="C44" s="28"/>
      <c r="D44" s="29"/>
      <c r="E44" s="29"/>
      <c r="F44" s="29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9.5" customHeight="1">
      <c r="A45" s="18"/>
      <c r="B45" s="29"/>
      <c r="C45" s="28"/>
      <c r="D45" s="29"/>
      <c r="E45" s="29"/>
      <c r="F45" s="29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9.5" customHeight="1">
      <c r="A46" s="18"/>
      <c r="B46" s="29"/>
      <c r="C46" s="28"/>
      <c r="D46" s="29"/>
      <c r="E46" s="29"/>
      <c r="F46" s="29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9.5" customHeight="1">
      <c r="A47" s="18"/>
      <c r="B47" s="29"/>
      <c r="C47" s="28"/>
      <c r="D47" s="29"/>
      <c r="E47" s="29"/>
      <c r="F47" s="29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9.5" customHeight="1">
      <c r="A48" s="18"/>
      <c r="B48" s="29"/>
      <c r="C48" s="28"/>
      <c r="D48" s="29"/>
      <c r="E48" s="29"/>
      <c r="F48" s="29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9.5" customHeight="1">
      <c r="A49" s="18"/>
      <c r="B49" s="29"/>
      <c r="C49" s="28"/>
      <c r="D49" s="29"/>
      <c r="E49" s="29"/>
      <c r="F49" s="29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9.5" customHeight="1">
      <c r="A50" s="18"/>
      <c r="B50" s="29"/>
      <c r="C50" s="28"/>
      <c r="D50" s="29"/>
      <c r="E50" s="29"/>
      <c r="F50" s="29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9.5" customHeight="1">
      <c r="A51" s="18"/>
      <c r="B51" s="29"/>
      <c r="C51" s="28"/>
      <c r="D51" s="29"/>
      <c r="E51" s="29"/>
      <c r="F51" s="29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9.5" customHeight="1">
      <c r="A52" s="18"/>
      <c r="B52" s="29"/>
      <c r="C52" s="28"/>
      <c r="D52" s="29"/>
      <c r="E52" s="29"/>
      <c r="F52" s="29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9.5" customHeight="1">
      <c r="A53" s="18"/>
      <c r="B53" s="29"/>
      <c r="C53" s="28"/>
      <c r="D53" s="29"/>
      <c r="E53" s="29"/>
      <c r="F53" s="29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9.5" customHeight="1">
      <c r="A54" s="18"/>
      <c r="B54" s="29"/>
      <c r="C54" s="28"/>
      <c r="D54" s="29"/>
      <c r="E54" s="29"/>
      <c r="F54" s="29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9.5" customHeight="1">
      <c r="A55" s="18"/>
      <c r="B55" s="29"/>
      <c r="C55" s="28"/>
      <c r="D55" s="29"/>
      <c r="E55" s="29"/>
      <c r="F55" s="29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9.5" customHeight="1">
      <c r="A56" s="18"/>
      <c r="B56" s="29"/>
      <c r="C56" s="28"/>
      <c r="D56" s="29"/>
      <c r="E56" s="29"/>
      <c r="F56" s="29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9.5" customHeight="1">
      <c r="A57" s="18"/>
      <c r="B57" s="29"/>
      <c r="C57" s="28"/>
      <c r="D57" s="29"/>
      <c r="E57" s="29"/>
      <c r="F57" s="29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9.5" customHeight="1">
      <c r="A58" s="18"/>
      <c r="B58" s="29"/>
      <c r="C58" s="28"/>
      <c r="D58" s="29"/>
      <c r="E58" s="29"/>
      <c r="F58" s="29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9.5" customHeight="1">
      <c r="A59" s="18"/>
      <c r="B59" s="29"/>
      <c r="C59" s="28"/>
      <c r="D59" s="29"/>
      <c r="E59" s="29"/>
      <c r="F59" s="29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9.5" customHeight="1">
      <c r="A60" s="18"/>
      <c r="B60" s="29"/>
      <c r="C60" s="28"/>
      <c r="D60" s="29"/>
      <c r="E60" s="29"/>
      <c r="F60" s="29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9.5" customHeight="1">
      <c r="A61" s="18"/>
      <c r="B61" s="29"/>
      <c r="C61" s="28"/>
      <c r="D61" s="29"/>
      <c r="E61" s="29"/>
      <c r="F61" s="29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9.5" customHeight="1">
      <c r="A62" s="18"/>
      <c r="B62" s="29"/>
      <c r="C62" s="28"/>
      <c r="D62" s="29"/>
      <c r="E62" s="29"/>
      <c r="F62" s="29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9.5" customHeight="1">
      <c r="A63" s="18"/>
      <c r="B63" s="29"/>
      <c r="C63" s="28"/>
      <c r="D63" s="29"/>
      <c r="E63" s="29"/>
      <c r="F63" s="29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9.5" customHeight="1">
      <c r="A64" s="18"/>
      <c r="B64" s="29"/>
      <c r="C64" s="28"/>
      <c r="D64" s="29"/>
      <c r="E64" s="29"/>
      <c r="F64" s="29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9.5" customHeight="1">
      <c r="A65" s="18"/>
      <c r="B65" s="29"/>
      <c r="C65" s="28"/>
      <c r="D65" s="29"/>
      <c r="E65" s="29"/>
      <c r="F65" s="29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9.5" customHeight="1">
      <c r="A66" s="18"/>
      <c r="B66" s="29"/>
      <c r="C66" s="28"/>
      <c r="D66" s="29"/>
      <c r="E66" s="29"/>
      <c r="F66" s="29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9.5" customHeight="1">
      <c r="A67" s="18"/>
      <c r="B67" s="29"/>
      <c r="C67" s="28"/>
      <c r="D67" s="29"/>
      <c r="E67" s="29"/>
      <c r="F67" s="29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9.5" customHeight="1">
      <c r="A68" s="18"/>
      <c r="B68" s="29"/>
      <c r="C68" s="28"/>
      <c r="D68" s="29"/>
      <c r="E68" s="29"/>
      <c r="F68" s="29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9.5" customHeight="1">
      <c r="A69" s="18"/>
      <c r="B69" s="29"/>
      <c r="C69" s="28"/>
      <c r="D69" s="29"/>
      <c r="E69" s="29"/>
      <c r="F69" s="29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9.5" customHeight="1">
      <c r="A70" s="18"/>
      <c r="B70" s="29"/>
      <c r="C70" s="28"/>
      <c r="D70" s="29"/>
      <c r="E70" s="29"/>
      <c r="F70" s="29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9.5" customHeight="1">
      <c r="A71" s="18"/>
      <c r="B71" s="29"/>
      <c r="C71" s="28"/>
      <c r="D71" s="29"/>
      <c r="E71" s="29"/>
      <c r="F71" s="29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9.5" customHeight="1">
      <c r="A72" s="18"/>
      <c r="B72" s="29"/>
      <c r="C72" s="28"/>
      <c r="D72" s="29"/>
      <c r="E72" s="29"/>
      <c r="F72" s="29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9.5" customHeight="1">
      <c r="A73" s="18"/>
      <c r="B73" s="29"/>
      <c r="C73" s="28"/>
      <c r="D73" s="29"/>
      <c r="E73" s="29"/>
      <c r="F73" s="29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9.5" customHeight="1">
      <c r="A74" s="18"/>
      <c r="B74" s="29"/>
      <c r="C74" s="28"/>
      <c r="D74" s="29"/>
      <c r="E74" s="29"/>
      <c r="F74" s="29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9.5" customHeight="1">
      <c r="A75" s="18"/>
      <c r="B75" s="29"/>
      <c r="C75" s="28"/>
      <c r="D75" s="29"/>
      <c r="E75" s="29"/>
      <c r="F75" s="29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9.5" customHeight="1">
      <c r="A76" s="18"/>
      <c r="B76" s="29"/>
      <c r="C76" s="28"/>
      <c r="D76" s="29"/>
      <c r="E76" s="29"/>
      <c r="F76" s="29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9.5" customHeight="1">
      <c r="A77" s="18"/>
      <c r="B77" s="29"/>
      <c r="C77" s="28"/>
      <c r="D77" s="29"/>
      <c r="E77" s="29"/>
      <c r="F77" s="29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9.5" customHeight="1">
      <c r="A78" s="18"/>
      <c r="B78" s="29"/>
      <c r="C78" s="28"/>
      <c r="D78" s="29"/>
      <c r="E78" s="29"/>
      <c r="F78" s="29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9.5" customHeight="1">
      <c r="A79" s="18"/>
      <c r="B79" s="29"/>
      <c r="C79" s="28"/>
      <c r="D79" s="29"/>
      <c r="E79" s="29"/>
      <c r="F79" s="29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9.5" customHeight="1">
      <c r="A80" s="18"/>
      <c r="B80" s="29"/>
      <c r="C80" s="28"/>
      <c r="D80" s="29"/>
      <c r="E80" s="29"/>
      <c r="F80" s="29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9.5" customHeight="1">
      <c r="A81" s="18"/>
      <c r="B81" s="29"/>
      <c r="C81" s="28"/>
      <c r="D81" s="29"/>
      <c r="E81" s="29"/>
      <c r="F81" s="29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9.5" customHeight="1">
      <c r="A82" s="18"/>
      <c r="B82" s="29"/>
      <c r="C82" s="28"/>
      <c r="D82" s="29"/>
      <c r="E82" s="29"/>
      <c r="F82" s="29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9.5" customHeight="1">
      <c r="A83" s="18"/>
      <c r="B83" s="29"/>
      <c r="C83" s="28"/>
      <c r="D83" s="29"/>
      <c r="E83" s="29"/>
      <c r="F83" s="29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9.5" customHeight="1">
      <c r="A84" s="18"/>
      <c r="B84" s="29"/>
      <c r="C84" s="28"/>
      <c r="D84" s="29"/>
      <c r="E84" s="29"/>
      <c r="F84" s="29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9.5" customHeight="1">
      <c r="A85" s="18"/>
      <c r="B85" s="29"/>
      <c r="C85" s="28"/>
      <c r="D85" s="29"/>
      <c r="E85" s="29"/>
      <c r="F85" s="29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9.5" customHeight="1">
      <c r="A86" s="18"/>
      <c r="B86" s="29"/>
      <c r="C86" s="28"/>
      <c r="D86" s="29"/>
      <c r="E86" s="29"/>
      <c r="F86" s="29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9.5" customHeight="1">
      <c r="A87" s="18"/>
      <c r="B87" s="29"/>
      <c r="C87" s="28"/>
      <c r="D87" s="29"/>
      <c r="E87" s="29"/>
      <c r="F87" s="29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9.5" customHeight="1">
      <c r="A88" s="18"/>
      <c r="B88" s="29"/>
      <c r="C88" s="28"/>
      <c r="D88" s="29"/>
      <c r="E88" s="29"/>
      <c r="F88" s="29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9.5" customHeight="1">
      <c r="A89" s="18"/>
      <c r="B89" s="29"/>
      <c r="C89" s="28"/>
      <c r="D89" s="29"/>
      <c r="E89" s="29"/>
      <c r="F89" s="29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9.5" customHeight="1">
      <c r="A90" s="18"/>
      <c r="B90" s="29"/>
      <c r="C90" s="28"/>
      <c r="D90" s="29"/>
      <c r="E90" s="29"/>
      <c r="F90" s="29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9.5" customHeight="1">
      <c r="A91" s="18"/>
      <c r="B91" s="29"/>
      <c r="C91" s="28"/>
      <c r="D91" s="29"/>
      <c r="E91" s="29"/>
      <c r="F91" s="29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9.5" customHeight="1">
      <c r="A92" s="18"/>
      <c r="B92" s="29"/>
      <c r="C92" s="28"/>
      <c r="D92" s="29"/>
      <c r="E92" s="29"/>
      <c r="F92" s="29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9.5" customHeight="1">
      <c r="A93" s="18"/>
      <c r="B93" s="29"/>
      <c r="C93" s="28"/>
      <c r="D93" s="29"/>
      <c r="E93" s="29"/>
      <c r="F93" s="29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9.5" customHeight="1">
      <c r="A94" s="18"/>
      <c r="B94" s="29"/>
      <c r="C94" s="28"/>
      <c r="D94" s="29"/>
      <c r="E94" s="29"/>
      <c r="F94" s="29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9.5" customHeight="1">
      <c r="A95" s="18"/>
      <c r="B95" s="29"/>
      <c r="C95" s="28"/>
      <c r="D95" s="29"/>
      <c r="E95" s="29"/>
      <c r="F95" s="29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9.5" customHeight="1">
      <c r="A96" s="18"/>
      <c r="B96" s="29"/>
      <c r="C96" s="28"/>
      <c r="D96" s="29"/>
      <c r="E96" s="29"/>
      <c r="F96" s="29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9.5" customHeight="1">
      <c r="A97" s="18"/>
      <c r="B97" s="29"/>
      <c r="C97" s="28"/>
      <c r="D97" s="29"/>
      <c r="E97" s="29"/>
      <c r="F97" s="29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9.5" customHeight="1">
      <c r="A98" s="18"/>
      <c r="B98" s="29"/>
      <c r="C98" s="28"/>
      <c r="D98" s="29"/>
      <c r="E98" s="29"/>
      <c r="F98" s="29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9.5" customHeight="1">
      <c r="A99" s="18"/>
      <c r="B99" s="29"/>
      <c r="C99" s="28"/>
      <c r="D99" s="29"/>
      <c r="E99" s="29"/>
      <c r="F99" s="29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9.5" customHeight="1">
      <c r="A100" s="18"/>
      <c r="B100" s="29"/>
      <c r="C100" s="28"/>
      <c r="D100" s="29"/>
      <c r="E100" s="29"/>
      <c r="F100" s="29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9.5" customHeight="1">
      <c r="A101" s="18"/>
      <c r="B101" s="29"/>
      <c r="C101" s="28"/>
      <c r="D101" s="29"/>
      <c r="E101" s="29"/>
      <c r="F101" s="29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9.5" customHeight="1">
      <c r="A102" s="18"/>
      <c r="B102" s="29"/>
      <c r="C102" s="28"/>
      <c r="D102" s="29"/>
      <c r="E102" s="29"/>
      <c r="F102" s="29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9.5" customHeight="1">
      <c r="A103" s="18"/>
      <c r="B103" s="29"/>
      <c r="C103" s="28"/>
      <c r="D103" s="29"/>
      <c r="E103" s="29"/>
      <c r="F103" s="29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9.5" customHeight="1">
      <c r="A104" s="18"/>
      <c r="B104" s="29"/>
      <c r="C104" s="28"/>
      <c r="D104" s="29"/>
      <c r="E104" s="29"/>
      <c r="F104" s="29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9.5" customHeight="1">
      <c r="A105" s="18"/>
      <c r="B105" s="29"/>
      <c r="C105" s="28"/>
      <c r="D105" s="29"/>
      <c r="E105" s="29"/>
      <c r="F105" s="29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9.5" customHeight="1">
      <c r="A106" s="18"/>
      <c r="B106" s="29"/>
      <c r="C106" s="28"/>
      <c r="D106" s="29"/>
      <c r="E106" s="29"/>
      <c r="F106" s="29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9.5" customHeight="1">
      <c r="A107" s="18"/>
      <c r="B107" s="29"/>
      <c r="C107" s="28"/>
      <c r="D107" s="29"/>
      <c r="E107" s="29"/>
      <c r="F107" s="29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9.5" customHeight="1">
      <c r="A108" s="18"/>
      <c r="B108" s="29"/>
      <c r="C108" s="28"/>
      <c r="D108" s="29"/>
      <c r="E108" s="29"/>
      <c r="F108" s="29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9.5" customHeight="1">
      <c r="A109" s="18"/>
      <c r="B109" s="29"/>
      <c r="C109" s="28"/>
      <c r="D109" s="29"/>
      <c r="E109" s="29"/>
      <c r="F109" s="29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9.5" customHeight="1">
      <c r="A110" s="18"/>
      <c r="B110" s="29"/>
      <c r="C110" s="28"/>
      <c r="D110" s="29"/>
      <c r="E110" s="29"/>
      <c r="F110" s="29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9.5" customHeight="1">
      <c r="A111" s="18"/>
      <c r="B111" s="29"/>
      <c r="C111" s="28"/>
      <c r="D111" s="29"/>
      <c r="E111" s="29"/>
      <c r="F111" s="29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9.5" customHeight="1">
      <c r="A112" s="18"/>
      <c r="B112" s="29"/>
      <c r="C112" s="28"/>
      <c r="D112" s="29"/>
      <c r="E112" s="29"/>
      <c r="F112" s="29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9.5" customHeight="1">
      <c r="A113" s="18"/>
      <c r="B113" s="29"/>
      <c r="C113" s="28"/>
      <c r="D113" s="29"/>
      <c r="E113" s="29"/>
      <c r="F113" s="29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9.5" customHeight="1">
      <c r="A114" s="18"/>
      <c r="B114" s="29"/>
      <c r="C114" s="28"/>
      <c r="D114" s="29"/>
      <c r="E114" s="29"/>
      <c r="F114" s="29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24.0" customHeight="1">
      <c r="A116" s="75" t="s">
        <v>249</v>
      </c>
      <c r="B116" s="14"/>
      <c r="C116" s="14"/>
      <c r="D116" s="14"/>
      <c r="E116" s="14"/>
      <c r="F116" s="15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8.0" customHeight="1">
      <c r="A117" s="30" t="s">
        <v>250</v>
      </c>
      <c r="B117" s="31"/>
      <c r="C117" s="31"/>
      <c r="D117" s="31"/>
      <c r="E117" s="31"/>
      <c r="F117" s="32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8.0" customHeight="1">
      <c r="A118" s="33"/>
      <c r="F118" s="3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8.0" customHeight="1">
      <c r="A119" s="33"/>
      <c r="F119" s="3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8.0" customHeight="1">
      <c r="A120" s="33"/>
      <c r="F120" s="3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8.0" customHeight="1">
      <c r="A121" s="33"/>
      <c r="F121" s="3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8.0" customHeight="1">
      <c r="A122" s="35"/>
      <c r="B122" s="6"/>
      <c r="C122" s="6"/>
      <c r="D122" s="6"/>
      <c r="E122" s="6"/>
      <c r="F122" s="7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24.0" customHeight="1">
      <c r="A124" s="36" t="s">
        <v>49</v>
      </c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3">
    <mergeCell ref="D9:F9"/>
    <mergeCell ref="A10:F10"/>
    <mergeCell ref="A13:F13"/>
    <mergeCell ref="A116:F116"/>
    <mergeCell ref="A117:F122"/>
    <mergeCell ref="A124:F124"/>
    <mergeCell ref="A1:F2"/>
    <mergeCell ref="D3:F3"/>
    <mergeCell ref="A4:F4"/>
    <mergeCell ref="D5:F5"/>
    <mergeCell ref="D6:F6"/>
    <mergeCell ref="D7:F7"/>
    <mergeCell ref="D8:F8"/>
  </mergeCells>
  <printOptions horizontalCentered="1"/>
  <pageMargins bottom="0.5" footer="0.0" header="0.0" left="0.3" right="0.3" top="0.5"/>
  <pageSetup fitToHeight="0" paperSize="9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>
      <pane ySplit="14.0" topLeftCell="A15" activePane="bottomLeft" state="frozen"/>
      <selection activeCell="B16" sqref="B16" pane="bottomLeft"/>
    </sheetView>
  </sheetViews>
  <sheetFormatPr customHeight="1" defaultColWidth="14.43" defaultRowHeight="15.0"/>
  <cols>
    <col customWidth="1" min="1" max="1" width="16.86"/>
    <col customWidth="1" min="2" max="2" width="28.0"/>
    <col customWidth="1" min="3" max="3" width="14.0"/>
    <col customWidth="1" min="4" max="4" width="16.0"/>
    <col customWidth="1" min="5" max="5" width="24.0"/>
    <col customWidth="1" min="6" max="6" width="28.0"/>
  </cols>
  <sheetData>
    <row r="1" ht="24.0" customHeight="1">
      <c r="A1" s="81" t="s">
        <v>251</v>
      </c>
      <c r="B1" s="2"/>
      <c r="C1" s="2"/>
      <c r="D1" s="2"/>
      <c r="E1" s="2"/>
      <c r="F1" s="3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5.75" customHeight="1">
      <c r="A2" s="5"/>
      <c r="B2" s="6"/>
      <c r="C2" s="6"/>
      <c r="D2" s="6"/>
      <c r="E2" s="6"/>
      <c r="F2" s="7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24.0" customHeight="1">
      <c r="A3" s="82" t="s">
        <v>1</v>
      </c>
      <c r="B3" s="9" t="s">
        <v>252</v>
      </c>
      <c r="C3" s="82" t="s">
        <v>152</v>
      </c>
      <c r="D3" s="10" t="s">
        <v>253</v>
      </c>
      <c r="E3" s="11"/>
      <c r="F3" s="12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24.0" customHeight="1">
      <c r="A4" s="83" t="s">
        <v>5</v>
      </c>
      <c r="B4" s="14"/>
      <c r="C4" s="14"/>
      <c r="D4" s="14"/>
      <c r="E4" s="14"/>
      <c r="F4" s="15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24.0" customHeight="1">
      <c r="A5" s="82" t="s">
        <v>6</v>
      </c>
      <c r="B5" s="16" t="s">
        <v>254</v>
      </c>
      <c r="C5" s="82" t="s">
        <v>155</v>
      </c>
      <c r="D5" s="17" t="s">
        <v>255</v>
      </c>
      <c r="E5" s="11"/>
      <c r="F5" s="12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24.0" customHeight="1">
      <c r="A6" s="82" t="s">
        <v>157</v>
      </c>
      <c r="B6" s="16" t="s">
        <v>256</v>
      </c>
      <c r="C6" s="82" t="s">
        <v>196</v>
      </c>
      <c r="D6" s="21" t="s">
        <v>257</v>
      </c>
      <c r="E6" s="11"/>
      <c r="F6" s="12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24.0" customHeight="1">
      <c r="A7" s="82" t="s">
        <v>12</v>
      </c>
      <c r="B7" s="20" t="s">
        <v>258</v>
      </c>
      <c r="C7" s="82" t="s">
        <v>14</v>
      </c>
      <c r="D7" s="21" t="s">
        <v>259</v>
      </c>
      <c r="E7" s="11"/>
      <c r="F7" s="12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24.0" customHeight="1">
      <c r="A8" s="82" t="s">
        <v>16</v>
      </c>
      <c r="B8" s="16" t="s">
        <v>260</v>
      </c>
      <c r="C8" s="82" t="s">
        <v>163</v>
      </c>
      <c r="D8" s="17" t="s">
        <v>261</v>
      </c>
      <c r="E8" s="11"/>
      <c r="F8" s="12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24.0" customHeight="1">
      <c r="A9" s="82" t="s">
        <v>262</v>
      </c>
      <c r="B9" s="16" t="s">
        <v>263</v>
      </c>
      <c r="C9" s="82" t="s">
        <v>264</v>
      </c>
      <c r="D9" s="17" t="s">
        <v>265</v>
      </c>
      <c r="E9" s="11"/>
      <c r="F9" s="12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24.0" customHeight="1">
      <c r="A10" s="83" t="s">
        <v>24</v>
      </c>
      <c r="B10" s="14"/>
      <c r="C10" s="14"/>
      <c r="D10" s="14"/>
      <c r="E10" s="14"/>
      <c r="F10" s="15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24.0" customHeight="1">
      <c r="A11" s="84" t="s">
        <v>266</v>
      </c>
      <c r="B11" s="84" t="s">
        <v>169</v>
      </c>
      <c r="C11" s="84" t="s">
        <v>133</v>
      </c>
      <c r="D11" s="84" t="s">
        <v>201</v>
      </c>
      <c r="E11" s="84" t="s">
        <v>29</v>
      </c>
      <c r="F11" s="85" t="s">
        <v>267</v>
      </c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24.0" customHeight="1">
      <c r="A12" s="86">
        <f>COUNTA(A15:A114)</f>
        <v>3</v>
      </c>
      <c r="B12" s="87">
        <f>SUM(C15:C114)</f>
        <v>770000</v>
      </c>
      <c r="C12" s="87">
        <f>IFERROR(B12/A12,0)</f>
        <v>256666.6667</v>
      </c>
      <c r="D12" s="88">
        <f>IFERROR(MAX(A15:A114),"")</f>
        <v>46130</v>
      </c>
      <c r="E12" s="89">
        <f>IFERROR(TODAY()-D12,"")</f>
        <v>66</v>
      </c>
      <c r="F12" s="86" t="str">
        <f>IF(A12=0,"未対応",IF(A12&gt;=3,"進行中","立ち上げ"))</f>
        <v>進行中</v>
      </c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24.0" customHeight="1">
      <c r="A13" s="83" t="s">
        <v>268</v>
      </c>
      <c r="B13" s="14"/>
      <c r="C13" s="14"/>
      <c r="D13" s="14"/>
      <c r="E13" s="14"/>
      <c r="F13" s="15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24.0" customHeight="1">
      <c r="A14" s="27" t="s">
        <v>32</v>
      </c>
      <c r="B14" s="27" t="s">
        <v>33</v>
      </c>
      <c r="C14" s="27" t="s">
        <v>173</v>
      </c>
      <c r="D14" s="27" t="s">
        <v>18</v>
      </c>
      <c r="E14" s="27" t="s">
        <v>269</v>
      </c>
      <c r="F14" s="27" t="s">
        <v>35</v>
      </c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39.75" customHeight="1">
      <c r="A15" s="18">
        <v>46088.0</v>
      </c>
      <c r="B15" s="16" t="s">
        <v>270</v>
      </c>
      <c r="C15" s="28">
        <v>0.0</v>
      </c>
      <c r="D15" s="16" t="s">
        <v>261</v>
      </c>
      <c r="E15" s="16" t="s">
        <v>271</v>
      </c>
      <c r="F15" s="16" t="s">
        <v>272</v>
      </c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39.75" customHeight="1">
      <c r="A16" s="18">
        <v>46109.0</v>
      </c>
      <c r="B16" s="16" t="s">
        <v>273</v>
      </c>
      <c r="C16" s="28">
        <v>330000.0</v>
      </c>
      <c r="D16" s="16" t="s">
        <v>261</v>
      </c>
      <c r="E16" s="16" t="s">
        <v>274</v>
      </c>
      <c r="F16" s="16" t="s">
        <v>275</v>
      </c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39.75" customHeight="1">
      <c r="A17" s="18">
        <v>46130.0</v>
      </c>
      <c r="B17" s="16" t="s">
        <v>276</v>
      </c>
      <c r="C17" s="28">
        <v>440000.0</v>
      </c>
      <c r="D17" s="16" t="s">
        <v>261</v>
      </c>
      <c r="E17" s="16" t="s">
        <v>277</v>
      </c>
      <c r="F17" s="16" t="s">
        <v>278</v>
      </c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9.5" customHeight="1">
      <c r="A18" s="18"/>
      <c r="B18" s="29"/>
      <c r="C18" s="28"/>
      <c r="D18" s="29"/>
      <c r="E18" s="29"/>
      <c r="F18" s="29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9.5" customHeight="1">
      <c r="A19" s="18"/>
      <c r="B19" s="29"/>
      <c r="C19" s="28"/>
      <c r="D19" s="29"/>
      <c r="E19" s="29"/>
      <c r="F19" s="29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9.5" customHeight="1">
      <c r="A20" s="18"/>
      <c r="B20" s="29"/>
      <c r="C20" s="28"/>
      <c r="D20" s="29"/>
      <c r="E20" s="29"/>
      <c r="F20" s="29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9.5" customHeight="1">
      <c r="A21" s="18"/>
      <c r="B21" s="29"/>
      <c r="C21" s="28"/>
      <c r="D21" s="29"/>
      <c r="E21" s="29"/>
      <c r="F21" s="29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9.5" customHeight="1">
      <c r="A22" s="18"/>
      <c r="B22" s="29"/>
      <c r="C22" s="28"/>
      <c r="D22" s="29"/>
      <c r="E22" s="29"/>
      <c r="F22" s="29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9.5" customHeight="1">
      <c r="A23" s="18"/>
      <c r="B23" s="29"/>
      <c r="C23" s="28"/>
      <c r="D23" s="29"/>
      <c r="E23" s="29"/>
      <c r="F23" s="29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9.5" customHeight="1">
      <c r="A24" s="18"/>
      <c r="B24" s="29"/>
      <c r="C24" s="28"/>
      <c r="D24" s="29"/>
      <c r="E24" s="29"/>
      <c r="F24" s="29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9.5" customHeight="1">
      <c r="A25" s="18"/>
      <c r="B25" s="29"/>
      <c r="C25" s="28"/>
      <c r="D25" s="29"/>
      <c r="E25" s="29"/>
      <c r="F25" s="29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9.5" customHeight="1">
      <c r="A26" s="18"/>
      <c r="B26" s="29"/>
      <c r="C26" s="28"/>
      <c r="D26" s="29"/>
      <c r="E26" s="29"/>
      <c r="F26" s="29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9.5" customHeight="1">
      <c r="A27" s="18"/>
      <c r="B27" s="29"/>
      <c r="C27" s="28"/>
      <c r="D27" s="29"/>
      <c r="E27" s="29"/>
      <c r="F27" s="29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9.5" customHeight="1">
      <c r="A28" s="18"/>
      <c r="B28" s="29"/>
      <c r="C28" s="28"/>
      <c r="D28" s="29"/>
      <c r="E28" s="29"/>
      <c r="F28" s="29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9.5" customHeight="1">
      <c r="A29" s="18"/>
      <c r="B29" s="29"/>
      <c r="C29" s="28"/>
      <c r="D29" s="29"/>
      <c r="E29" s="29"/>
      <c r="F29" s="29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9.5" customHeight="1">
      <c r="A30" s="18"/>
      <c r="B30" s="29"/>
      <c r="C30" s="28"/>
      <c r="D30" s="29"/>
      <c r="E30" s="29"/>
      <c r="F30" s="29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9.5" customHeight="1">
      <c r="A31" s="18"/>
      <c r="B31" s="29"/>
      <c r="C31" s="28"/>
      <c r="D31" s="29"/>
      <c r="E31" s="29"/>
      <c r="F31" s="29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9.5" customHeight="1">
      <c r="A32" s="18"/>
      <c r="B32" s="29"/>
      <c r="C32" s="28"/>
      <c r="D32" s="29"/>
      <c r="E32" s="29"/>
      <c r="F32" s="29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9.5" customHeight="1">
      <c r="A33" s="18"/>
      <c r="B33" s="29"/>
      <c r="C33" s="28"/>
      <c r="D33" s="29"/>
      <c r="E33" s="29"/>
      <c r="F33" s="29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9.5" customHeight="1">
      <c r="A34" s="18"/>
      <c r="B34" s="29"/>
      <c r="C34" s="28"/>
      <c r="D34" s="29"/>
      <c r="E34" s="29"/>
      <c r="F34" s="29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9.5" customHeight="1">
      <c r="A35" s="18"/>
      <c r="B35" s="29"/>
      <c r="C35" s="28"/>
      <c r="D35" s="29"/>
      <c r="E35" s="29"/>
      <c r="F35" s="29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9.5" customHeight="1">
      <c r="A36" s="18"/>
      <c r="B36" s="29"/>
      <c r="C36" s="28"/>
      <c r="D36" s="29"/>
      <c r="E36" s="29"/>
      <c r="F36" s="29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9.5" customHeight="1">
      <c r="A37" s="18"/>
      <c r="B37" s="29"/>
      <c r="C37" s="28"/>
      <c r="D37" s="29"/>
      <c r="E37" s="29"/>
      <c r="F37" s="29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9.5" customHeight="1">
      <c r="A38" s="18"/>
      <c r="B38" s="29"/>
      <c r="C38" s="28"/>
      <c r="D38" s="29"/>
      <c r="E38" s="29"/>
      <c r="F38" s="29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9.5" customHeight="1">
      <c r="A39" s="18"/>
      <c r="B39" s="29"/>
      <c r="C39" s="28"/>
      <c r="D39" s="29"/>
      <c r="E39" s="29"/>
      <c r="F39" s="29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9.5" customHeight="1">
      <c r="A40" s="18"/>
      <c r="B40" s="29"/>
      <c r="C40" s="28"/>
      <c r="D40" s="29"/>
      <c r="E40" s="29"/>
      <c r="F40" s="29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9.5" customHeight="1">
      <c r="A41" s="18"/>
      <c r="B41" s="29"/>
      <c r="C41" s="28"/>
      <c r="D41" s="29"/>
      <c r="E41" s="29"/>
      <c r="F41" s="29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9.5" customHeight="1">
      <c r="A42" s="18"/>
      <c r="B42" s="29"/>
      <c r="C42" s="28"/>
      <c r="D42" s="29"/>
      <c r="E42" s="29"/>
      <c r="F42" s="29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9.5" customHeight="1">
      <c r="A43" s="18"/>
      <c r="B43" s="29"/>
      <c r="C43" s="28"/>
      <c r="D43" s="29"/>
      <c r="E43" s="29"/>
      <c r="F43" s="29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9.5" customHeight="1">
      <c r="A44" s="18"/>
      <c r="B44" s="29"/>
      <c r="C44" s="28"/>
      <c r="D44" s="29"/>
      <c r="E44" s="29"/>
      <c r="F44" s="29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9.5" customHeight="1">
      <c r="A45" s="18"/>
      <c r="B45" s="29"/>
      <c r="C45" s="28"/>
      <c r="D45" s="29"/>
      <c r="E45" s="29"/>
      <c r="F45" s="29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9.5" customHeight="1">
      <c r="A46" s="18"/>
      <c r="B46" s="29"/>
      <c r="C46" s="28"/>
      <c r="D46" s="29"/>
      <c r="E46" s="29"/>
      <c r="F46" s="29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9.5" customHeight="1">
      <c r="A47" s="18"/>
      <c r="B47" s="29"/>
      <c r="C47" s="28"/>
      <c r="D47" s="29"/>
      <c r="E47" s="29"/>
      <c r="F47" s="29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9.5" customHeight="1">
      <c r="A48" s="18"/>
      <c r="B48" s="29"/>
      <c r="C48" s="28"/>
      <c r="D48" s="29"/>
      <c r="E48" s="29"/>
      <c r="F48" s="29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9.5" customHeight="1">
      <c r="A49" s="18"/>
      <c r="B49" s="29"/>
      <c r="C49" s="28"/>
      <c r="D49" s="29"/>
      <c r="E49" s="29"/>
      <c r="F49" s="29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9.5" customHeight="1">
      <c r="A50" s="18"/>
      <c r="B50" s="29"/>
      <c r="C50" s="28"/>
      <c r="D50" s="29"/>
      <c r="E50" s="29"/>
      <c r="F50" s="29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9.5" customHeight="1">
      <c r="A51" s="18"/>
      <c r="B51" s="29"/>
      <c r="C51" s="28"/>
      <c r="D51" s="29"/>
      <c r="E51" s="29"/>
      <c r="F51" s="29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9.5" customHeight="1">
      <c r="A52" s="18"/>
      <c r="B52" s="29"/>
      <c r="C52" s="28"/>
      <c r="D52" s="29"/>
      <c r="E52" s="29"/>
      <c r="F52" s="29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9.5" customHeight="1">
      <c r="A53" s="18"/>
      <c r="B53" s="29"/>
      <c r="C53" s="28"/>
      <c r="D53" s="29"/>
      <c r="E53" s="29"/>
      <c r="F53" s="29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9.5" customHeight="1">
      <c r="A54" s="18"/>
      <c r="B54" s="29"/>
      <c r="C54" s="28"/>
      <c r="D54" s="29"/>
      <c r="E54" s="29"/>
      <c r="F54" s="29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9.5" customHeight="1">
      <c r="A55" s="18"/>
      <c r="B55" s="29"/>
      <c r="C55" s="28"/>
      <c r="D55" s="29"/>
      <c r="E55" s="29"/>
      <c r="F55" s="29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9.5" customHeight="1">
      <c r="A56" s="18"/>
      <c r="B56" s="29"/>
      <c r="C56" s="28"/>
      <c r="D56" s="29"/>
      <c r="E56" s="29"/>
      <c r="F56" s="29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9.5" customHeight="1">
      <c r="A57" s="18"/>
      <c r="B57" s="29"/>
      <c r="C57" s="28"/>
      <c r="D57" s="29"/>
      <c r="E57" s="29"/>
      <c r="F57" s="29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9.5" customHeight="1">
      <c r="A58" s="18"/>
      <c r="B58" s="29"/>
      <c r="C58" s="28"/>
      <c r="D58" s="29"/>
      <c r="E58" s="29"/>
      <c r="F58" s="29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9.5" customHeight="1">
      <c r="A59" s="18"/>
      <c r="B59" s="29"/>
      <c r="C59" s="28"/>
      <c r="D59" s="29"/>
      <c r="E59" s="29"/>
      <c r="F59" s="29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9.5" customHeight="1">
      <c r="A60" s="18"/>
      <c r="B60" s="29"/>
      <c r="C60" s="28"/>
      <c r="D60" s="29"/>
      <c r="E60" s="29"/>
      <c r="F60" s="29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9.5" customHeight="1">
      <c r="A61" s="18"/>
      <c r="B61" s="29"/>
      <c r="C61" s="28"/>
      <c r="D61" s="29"/>
      <c r="E61" s="29"/>
      <c r="F61" s="29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9.5" customHeight="1">
      <c r="A62" s="18"/>
      <c r="B62" s="29"/>
      <c r="C62" s="28"/>
      <c r="D62" s="29"/>
      <c r="E62" s="29"/>
      <c r="F62" s="29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9.5" customHeight="1">
      <c r="A63" s="18"/>
      <c r="B63" s="29"/>
      <c r="C63" s="28"/>
      <c r="D63" s="29"/>
      <c r="E63" s="29"/>
      <c r="F63" s="29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9.5" customHeight="1">
      <c r="A64" s="18"/>
      <c r="B64" s="29"/>
      <c r="C64" s="28"/>
      <c r="D64" s="29"/>
      <c r="E64" s="29"/>
      <c r="F64" s="29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9.5" customHeight="1">
      <c r="A65" s="18"/>
      <c r="B65" s="29"/>
      <c r="C65" s="28"/>
      <c r="D65" s="29"/>
      <c r="E65" s="29"/>
      <c r="F65" s="29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9.5" customHeight="1">
      <c r="A66" s="18"/>
      <c r="B66" s="29"/>
      <c r="C66" s="28"/>
      <c r="D66" s="29"/>
      <c r="E66" s="29"/>
      <c r="F66" s="29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9.5" customHeight="1">
      <c r="A67" s="18"/>
      <c r="B67" s="29"/>
      <c r="C67" s="28"/>
      <c r="D67" s="29"/>
      <c r="E67" s="29"/>
      <c r="F67" s="29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9.5" customHeight="1">
      <c r="A68" s="18"/>
      <c r="B68" s="29"/>
      <c r="C68" s="28"/>
      <c r="D68" s="29"/>
      <c r="E68" s="29"/>
      <c r="F68" s="29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9.5" customHeight="1">
      <c r="A69" s="18"/>
      <c r="B69" s="29"/>
      <c r="C69" s="28"/>
      <c r="D69" s="29"/>
      <c r="E69" s="29"/>
      <c r="F69" s="29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9.5" customHeight="1">
      <c r="A70" s="18"/>
      <c r="B70" s="29"/>
      <c r="C70" s="28"/>
      <c r="D70" s="29"/>
      <c r="E70" s="29"/>
      <c r="F70" s="29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9.5" customHeight="1">
      <c r="A71" s="18"/>
      <c r="B71" s="29"/>
      <c r="C71" s="28"/>
      <c r="D71" s="29"/>
      <c r="E71" s="29"/>
      <c r="F71" s="29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9.5" customHeight="1">
      <c r="A72" s="18"/>
      <c r="B72" s="29"/>
      <c r="C72" s="28"/>
      <c r="D72" s="29"/>
      <c r="E72" s="29"/>
      <c r="F72" s="29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9.5" customHeight="1">
      <c r="A73" s="18"/>
      <c r="B73" s="29"/>
      <c r="C73" s="28"/>
      <c r="D73" s="29"/>
      <c r="E73" s="29"/>
      <c r="F73" s="29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9.5" customHeight="1">
      <c r="A74" s="18"/>
      <c r="B74" s="29"/>
      <c r="C74" s="28"/>
      <c r="D74" s="29"/>
      <c r="E74" s="29"/>
      <c r="F74" s="29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9.5" customHeight="1">
      <c r="A75" s="18"/>
      <c r="B75" s="29"/>
      <c r="C75" s="28"/>
      <c r="D75" s="29"/>
      <c r="E75" s="29"/>
      <c r="F75" s="29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9.5" customHeight="1">
      <c r="A76" s="18"/>
      <c r="B76" s="29"/>
      <c r="C76" s="28"/>
      <c r="D76" s="29"/>
      <c r="E76" s="29"/>
      <c r="F76" s="29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9.5" customHeight="1">
      <c r="A77" s="18"/>
      <c r="B77" s="29"/>
      <c r="C77" s="28"/>
      <c r="D77" s="29"/>
      <c r="E77" s="29"/>
      <c r="F77" s="29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9.5" customHeight="1">
      <c r="A78" s="18"/>
      <c r="B78" s="29"/>
      <c r="C78" s="28"/>
      <c r="D78" s="29"/>
      <c r="E78" s="29"/>
      <c r="F78" s="29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9.5" customHeight="1">
      <c r="A79" s="18"/>
      <c r="B79" s="29"/>
      <c r="C79" s="28"/>
      <c r="D79" s="29"/>
      <c r="E79" s="29"/>
      <c r="F79" s="29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9.5" customHeight="1">
      <c r="A80" s="18"/>
      <c r="B80" s="29"/>
      <c r="C80" s="28"/>
      <c r="D80" s="29"/>
      <c r="E80" s="29"/>
      <c r="F80" s="29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9.5" customHeight="1">
      <c r="A81" s="18"/>
      <c r="B81" s="29"/>
      <c r="C81" s="28"/>
      <c r="D81" s="29"/>
      <c r="E81" s="29"/>
      <c r="F81" s="29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9.5" customHeight="1">
      <c r="A82" s="18"/>
      <c r="B82" s="29"/>
      <c r="C82" s="28"/>
      <c r="D82" s="29"/>
      <c r="E82" s="29"/>
      <c r="F82" s="29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9.5" customHeight="1">
      <c r="A83" s="18"/>
      <c r="B83" s="29"/>
      <c r="C83" s="28"/>
      <c r="D83" s="29"/>
      <c r="E83" s="29"/>
      <c r="F83" s="29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9.5" customHeight="1">
      <c r="A84" s="18"/>
      <c r="B84" s="29"/>
      <c r="C84" s="28"/>
      <c r="D84" s="29"/>
      <c r="E84" s="29"/>
      <c r="F84" s="29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9.5" customHeight="1">
      <c r="A85" s="18"/>
      <c r="B85" s="29"/>
      <c r="C85" s="28"/>
      <c r="D85" s="29"/>
      <c r="E85" s="29"/>
      <c r="F85" s="29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9.5" customHeight="1">
      <c r="A86" s="18"/>
      <c r="B86" s="29"/>
      <c r="C86" s="28"/>
      <c r="D86" s="29"/>
      <c r="E86" s="29"/>
      <c r="F86" s="29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9.5" customHeight="1">
      <c r="A87" s="18"/>
      <c r="B87" s="29"/>
      <c r="C87" s="28"/>
      <c r="D87" s="29"/>
      <c r="E87" s="29"/>
      <c r="F87" s="29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9.5" customHeight="1">
      <c r="A88" s="18"/>
      <c r="B88" s="29"/>
      <c r="C88" s="28"/>
      <c r="D88" s="29"/>
      <c r="E88" s="29"/>
      <c r="F88" s="29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9.5" customHeight="1">
      <c r="A89" s="18"/>
      <c r="B89" s="29"/>
      <c r="C89" s="28"/>
      <c r="D89" s="29"/>
      <c r="E89" s="29"/>
      <c r="F89" s="29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9.5" customHeight="1">
      <c r="A90" s="18"/>
      <c r="B90" s="29"/>
      <c r="C90" s="28"/>
      <c r="D90" s="29"/>
      <c r="E90" s="29"/>
      <c r="F90" s="29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9.5" customHeight="1">
      <c r="A91" s="18"/>
      <c r="B91" s="29"/>
      <c r="C91" s="28"/>
      <c r="D91" s="29"/>
      <c r="E91" s="29"/>
      <c r="F91" s="29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9.5" customHeight="1">
      <c r="A92" s="18"/>
      <c r="B92" s="29"/>
      <c r="C92" s="28"/>
      <c r="D92" s="29"/>
      <c r="E92" s="29"/>
      <c r="F92" s="29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9.5" customHeight="1">
      <c r="A93" s="18"/>
      <c r="B93" s="29"/>
      <c r="C93" s="28"/>
      <c r="D93" s="29"/>
      <c r="E93" s="29"/>
      <c r="F93" s="29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9.5" customHeight="1">
      <c r="A94" s="18"/>
      <c r="B94" s="29"/>
      <c r="C94" s="28"/>
      <c r="D94" s="29"/>
      <c r="E94" s="29"/>
      <c r="F94" s="29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9.5" customHeight="1">
      <c r="A95" s="18"/>
      <c r="B95" s="29"/>
      <c r="C95" s="28"/>
      <c r="D95" s="29"/>
      <c r="E95" s="29"/>
      <c r="F95" s="29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9.5" customHeight="1">
      <c r="A96" s="18"/>
      <c r="B96" s="29"/>
      <c r="C96" s="28"/>
      <c r="D96" s="29"/>
      <c r="E96" s="29"/>
      <c r="F96" s="29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9.5" customHeight="1">
      <c r="A97" s="18"/>
      <c r="B97" s="29"/>
      <c r="C97" s="28"/>
      <c r="D97" s="29"/>
      <c r="E97" s="29"/>
      <c r="F97" s="29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9.5" customHeight="1">
      <c r="A98" s="18"/>
      <c r="B98" s="29"/>
      <c r="C98" s="28"/>
      <c r="D98" s="29"/>
      <c r="E98" s="29"/>
      <c r="F98" s="29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9.5" customHeight="1">
      <c r="A99" s="18"/>
      <c r="B99" s="29"/>
      <c r="C99" s="28"/>
      <c r="D99" s="29"/>
      <c r="E99" s="29"/>
      <c r="F99" s="29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9.5" customHeight="1">
      <c r="A100" s="18"/>
      <c r="B100" s="29"/>
      <c r="C100" s="28"/>
      <c r="D100" s="29"/>
      <c r="E100" s="29"/>
      <c r="F100" s="29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9.5" customHeight="1">
      <c r="A101" s="18"/>
      <c r="B101" s="29"/>
      <c r="C101" s="28"/>
      <c r="D101" s="29"/>
      <c r="E101" s="29"/>
      <c r="F101" s="29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9.5" customHeight="1">
      <c r="A102" s="18"/>
      <c r="B102" s="29"/>
      <c r="C102" s="28"/>
      <c r="D102" s="29"/>
      <c r="E102" s="29"/>
      <c r="F102" s="29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9.5" customHeight="1">
      <c r="A103" s="18"/>
      <c r="B103" s="29"/>
      <c r="C103" s="28"/>
      <c r="D103" s="29"/>
      <c r="E103" s="29"/>
      <c r="F103" s="29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9.5" customHeight="1">
      <c r="A104" s="18"/>
      <c r="B104" s="29"/>
      <c r="C104" s="28"/>
      <c r="D104" s="29"/>
      <c r="E104" s="29"/>
      <c r="F104" s="29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9.5" customHeight="1">
      <c r="A105" s="18"/>
      <c r="B105" s="29"/>
      <c r="C105" s="28"/>
      <c r="D105" s="29"/>
      <c r="E105" s="29"/>
      <c r="F105" s="29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9.5" customHeight="1">
      <c r="A106" s="18"/>
      <c r="B106" s="29"/>
      <c r="C106" s="28"/>
      <c r="D106" s="29"/>
      <c r="E106" s="29"/>
      <c r="F106" s="29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9.5" customHeight="1">
      <c r="A107" s="18"/>
      <c r="B107" s="29"/>
      <c r="C107" s="28"/>
      <c r="D107" s="29"/>
      <c r="E107" s="29"/>
      <c r="F107" s="29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9.5" customHeight="1">
      <c r="A108" s="18"/>
      <c r="B108" s="29"/>
      <c r="C108" s="28"/>
      <c r="D108" s="29"/>
      <c r="E108" s="29"/>
      <c r="F108" s="29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9.5" customHeight="1">
      <c r="A109" s="18"/>
      <c r="B109" s="29"/>
      <c r="C109" s="28"/>
      <c r="D109" s="29"/>
      <c r="E109" s="29"/>
      <c r="F109" s="29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9.5" customHeight="1">
      <c r="A110" s="18"/>
      <c r="B110" s="29"/>
      <c r="C110" s="28"/>
      <c r="D110" s="29"/>
      <c r="E110" s="29"/>
      <c r="F110" s="29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9.5" customHeight="1">
      <c r="A111" s="18"/>
      <c r="B111" s="29"/>
      <c r="C111" s="28"/>
      <c r="D111" s="29"/>
      <c r="E111" s="29"/>
      <c r="F111" s="29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9.5" customHeight="1">
      <c r="A112" s="18"/>
      <c r="B112" s="29"/>
      <c r="C112" s="28"/>
      <c r="D112" s="29"/>
      <c r="E112" s="29"/>
      <c r="F112" s="29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9.5" customHeight="1">
      <c r="A113" s="18"/>
      <c r="B113" s="29"/>
      <c r="C113" s="28"/>
      <c r="D113" s="29"/>
      <c r="E113" s="29"/>
      <c r="F113" s="29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9.5" customHeight="1">
      <c r="A114" s="18"/>
      <c r="B114" s="29"/>
      <c r="C114" s="28"/>
      <c r="D114" s="29"/>
      <c r="E114" s="29"/>
      <c r="F114" s="29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24.0" customHeight="1">
      <c r="A116" s="83" t="s">
        <v>279</v>
      </c>
      <c r="B116" s="14"/>
      <c r="C116" s="14"/>
      <c r="D116" s="14"/>
      <c r="E116" s="14"/>
      <c r="F116" s="15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8.0" customHeight="1">
      <c r="A117" s="30" t="s">
        <v>280</v>
      </c>
      <c r="B117" s="31"/>
      <c r="C117" s="31"/>
      <c r="D117" s="31"/>
      <c r="E117" s="31"/>
      <c r="F117" s="32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8.0" customHeight="1">
      <c r="A118" s="33"/>
      <c r="F118" s="3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8.0" customHeight="1">
      <c r="A119" s="33"/>
      <c r="F119" s="3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8.0" customHeight="1">
      <c r="A120" s="33"/>
      <c r="F120" s="3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8.0" customHeight="1">
      <c r="A121" s="33"/>
      <c r="F121" s="3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8.0" customHeight="1">
      <c r="A122" s="35"/>
      <c r="B122" s="6"/>
      <c r="C122" s="6"/>
      <c r="D122" s="6"/>
      <c r="E122" s="6"/>
      <c r="F122" s="7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24.0" customHeight="1">
      <c r="A124" s="36" t="s">
        <v>49</v>
      </c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mergeCells count="13">
    <mergeCell ref="D9:F9"/>
    <mergeCell ref="A10:F10"/>
    <mergeCell ref="A13:F13"/>
    <mergeCell ref="A116:F116"/>
    <mergeCell ref="A117:F122"/>
    <mergeCell ref="A124:F124"/>
    <mergeCell ref="A1:F2"/>
    <mergeCell ref="D3:F3"/>
    <mergeCell ref="A4:F4"/>
    <mergeCell ref="D5:F5"/>
    <mergeCell ref="D6:F6"/>
    <mergeCell ref="D7:F7"/>
    <mergeCell ref="D8:F8"/>
  </mergeCells>
  <printOptions horizontalCentered="1"/>
  <pageMargins bottom="0.5" footer="0.0" header="0.0" left="0.3" right="0.3" top="0.5"/>
  <pageSetup fitToHeight="0" paperSize="9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5.0"/>
    <col customWidth="1" min="2" max="6" width="8.71"/>
  </cols>
  <sheetData>
    <row r="1" ht="27.75" customHeight="1">
      <c r="A1" s="90" t="s">
        <v>281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5.0" customHeight="1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27.75" customHeight="1">
      <c r="A3" s="91" t="s">
        <v>282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ht="21.75" customHeight="1">
      <c r="A4" s="92" t="s">
        <v>283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21.75" customHeight="1">
      <c r="A5" s="92" t="s">
        <v>284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21.75" customHeight="1">
      <c r="A6" s="92" t="s">
        <v>285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21.75" customHeight="1">
      <c r="A7" s="92" t="s">
        <v>286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21.75" customHeight="1">
      <c r="A8" s="92" t="s">
        <v>287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21.75" customHeight="1">
      <c r="A9" s="92" t="s">
        <v>288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21.75" customHeight="1">
      <c r="A10" s="92" t="s">
        <v>289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21.75" customHeight="1">
      <c r="A11" s="92" t="s">
        <v>290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21.75" customHeight="1">
      <c r="A12" s="92" t="s">
        <v>291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21.75" customHeight="1">
      <c r="A13" s="92" t="s">
        <v>292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21.75" customHeight="1">
      <c r="A14" s="92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27.75" customHeight="1">
      <c r="A15" s="91" t="s">
        <v>293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21.75" customHeight="1">
      <c r="A16" s="92" t="s">
        <v>294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21.75" customHeight="1">
      <c r="A17" s="92" t="s">
        <v>295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21.75" customHeight="1">
      <c r="A18" s="92" t="s">
        <v>296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21.75" customHeight="1">
      <c r="A19" s="92" t="s">
        <v>297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21.75" customHeight="1">
      <c r="A20" s="93" t="s">
        <v>298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21.75" customHeight="1">
      <c r="A21" s="92" t="s">
        <v>299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21.75" customHeight="1">
      <c r="A22" s="92" t="s">
        <v>300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21.75" customHeight="1">
      <c r="A23" s="92" t="s">
        <v>301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21.75" customHeight="1">
      <c r="A24" s="93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27.75" customHeight="1">
      <c r="A25" s="91" t="s">
        <v>302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21.75" customHeight="1">
      <c r="A26" s="93" t="s">
        <v>303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21.75" customHeight="1">
      <c r="A27" s="93" t="s">
        <v>304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21.75" customHeight="1">
      <c r="A28" s="93" t="s">
        <v>305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21.75" customHeight="1">
      <c r="A29" s="93" t="s">
        <v>306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33.75" customHeight="1">
      <c r="A30" s="93" t="s">
        <v>307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21.75" customHeight="1">
      <c r="A31" s="93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27.75" customHeight="1">
      <c r="A32" s="91" t="s">
        <v>308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21.75" customHeight="1">
      <c r="A33" s="92" t="s">
        <v>309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21.75" customHeight="1">
      <c r="A34" s="92" t="s">
        <v>310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21.75" customHeight="1">
      <c r="A35" s="92" t="s">
        <v>311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21.75" customHeight="1">
      <c r="A36" s="92" t="s">
        <v>312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21.75" customHeight="1">
      <c r="A37" s="92" t="s">
        <v>313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21.75" customHeight="1">
      <c r="A38" s="92" t="s">
        <v>314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21.75" customHeight="1">
      <c r="A39" s="92" t="s">
        <v>315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21.75" customHeight="1">
      <c r="A40" s="92" t="s">
        <v>316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21.75" customHeight="1">
      <c r="A41" s="92" t="s">
        <v>317</v>
      </c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21.75" customHeight="1">
      <c r="A42" s="92" t="s">
        <v>318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21.75" customHeight="1">
      <c r="A43" s="92" t="s">
        <v>319</v>
      </c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21.75" customHeight="1">
      <c r="A44" s="92" t="s">
        <v>320</v>
      </c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21.75" customHeight="1">
      <c r="A45" s="92" t="s">
        <v>321</v>
      </c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21.75" customHeight="1">
      <c r="A46" s="92" t="s">
        <v>322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21.75" customHeight="1">
      <c r="A47" s="93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27.75" customHeight="1">
      <c r="A48" s="91" t="s">
        <v>323</v>
      </c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21.75" customHeight="1">
      <c r="A49" s="92" t="s">
        <v>324</v>
      </c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21.75" customHeight="1">
      <c r="A50" s="92" t="s">
        <v>325</v>
      </c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21.75" customHeight="1">
      <c r="A51" s="92" t="s">
        <v>326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33.75" customHeight="1">
      <c r="A52" s="92" t="s">
        <v>327</v>
      </c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21.75" customHeight="1">
      <c r="A53" s="92" t="s">
        <v>328</v>
      </c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21.75" customHeight="1">
      <c r="A54" s="93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27.75" customHeight="1">
      <c r="A55" s="91" t="s">
        <v>329</v>
      </c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33.75" customHeight="1">
      <c r="A56" s="92" t="s">
        <v>330</v>
      </c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21.75" customHeight="1">
      <c r="A57" s="92" t="s">
        <v>331</v>
      </c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5.75" customHeight="1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5.75" customHeight="1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5.75" customHeight="1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5.75" customHeight="1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5.75" customHeight="1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5.75" customHeight="1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5.75" customHeight="1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5.75" customHeight="1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5.75" customHeight="1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5.75" customHeight="1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5.75" customHeight="1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5.75" customHeight="1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5.75" customHeight="1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5.75" customHeight="1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5.75" customHeight="1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5.75" customHeight="1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5.75" customHeight="1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5.75" customHeight="1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5.75" customHeight="1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5.75" customHeight="1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5.75" customHeight="1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5.75" customHeight="1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5.75" customHeight="1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5.75" customHeight="1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5.75" customHeight="1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5.75" customHeight="1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5.75" customHeight="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5.75" customHeight="1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5.75" customHeight="1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5.75" customHeight="1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5.75" customHeight="1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5.75" customHeight="1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5.75" customHeight="1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5.75" customHeight="1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5.75" customHeight="1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5.75" customHeight="1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5.75" customHeight="1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5.75" customHeight="1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5.75" customHeight="1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5.75" customHeight="1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5.75" customHeight="1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5.75" customHeight="1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5.75" customHeight="1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5.75" customHeight="1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5.75" customHeight="1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5.75" customHeight="1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5.75" customHeight="1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5.75" customHeight="1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5.75" customHeight="1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5.75" customHeight="1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5.75" customHeight="1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5.75" customHeight="1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5.75" customHeight="1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5.75" customHeight="1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5.75" customHeight="1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5.7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5.75" customHeight="1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5.75" customHeight="1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5.75" customHeight="1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5.75" customHeight="1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5.75" customHeight="1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5.75" customHeight="1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5.75" customHeight="1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5.7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5.75" customHeight="1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5.75" customHeight="1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5.75" customHeight="1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5.75" customHeight="1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5.75" customHeight="1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5.75" customHeight="1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5.75" customHeight="1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5.7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5.7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5.7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5.7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5.7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5.7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5.7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5.7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5.7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5.7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5.7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5.7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5.7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5.7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5.7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5.7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5.7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5.7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5.7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5.7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5.7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5.7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5.7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5.7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5.7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5.7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5.7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5.7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5.7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5.7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5.7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5.7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5.7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5.7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5.7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5.7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5.7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5.7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5.7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5.7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5.7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5.7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5.7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5.7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5.7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5.7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5.7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5.7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5.7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5.7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5.7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5.7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5.7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5.7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5.7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5.7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5.7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5.7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5.7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5.7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5.7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5.7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5.7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5.7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5.7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5.7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5.7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5.7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5.7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5.7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5.7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5.7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5.7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5.7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5.7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5.7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5.7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5.7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5.7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5.7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5.7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5.7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5.7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5.7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5.7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5.7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5.7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5.7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5.7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5.7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5.7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5.7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5.7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5.7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5.7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5.7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5.7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5.7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5.7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5.7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5.7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5.7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5.7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5.7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5.7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5.7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5.7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5.7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5.7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5.7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5.7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5.7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5.7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5.7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5.7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5.7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5.7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5.7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5.7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5.7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5.7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5.7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5.7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5.7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5.7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5.7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5.7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5.7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5.7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5.7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5.7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5.7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5.7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5.7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5.7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5.7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5.7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5.7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5.7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5.7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5.7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5.7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5.7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5.7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5.7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5.7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5.7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5.7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5.7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5.7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5.7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5.7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5.7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5.7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5.7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5.7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5.7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5.7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5.7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5.7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5.7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5.7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5.7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5.7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5.7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5.7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5.7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5.7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5.7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5.7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5.7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5.7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5.7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5.7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5.7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5.7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5.7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5.7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5.7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5.7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5.7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5.7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5.7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5.7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5.7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5.7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5.7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5.7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5.7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5.7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5.7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5.7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5.7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5.7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5.7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5.7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5.7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5.7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5.7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5.7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5.7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5.7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5.7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5.7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5.7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5.7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5.7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5.7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5.7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5.7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5.7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5.7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5.7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5.7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5.7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5.7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5.7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5.7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5.7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5.7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5.7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5.7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5.7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5.7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5.7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5.7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5.7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5.7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5.7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5.7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5.7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5.7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5.7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5.7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5.7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5.7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5.7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5.7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5.7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5.7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5.7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5.7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5.7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5.7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5.7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5.7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5.7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5.7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5.7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5.7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5.7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5.7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5.7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5.7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5.7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5.7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5.7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5.7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5.7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5.7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5.7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5.7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5.7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5.7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5.7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5.7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5.7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5.7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5.7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5.7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5.7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5.7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5.7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5.7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5.7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5.7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5.7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5.7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5.7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5.7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5.7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5.7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5.7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5.7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5.7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5.7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5.7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5.7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5.7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5.7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5.7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5.7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5.7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5.7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5.7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5.7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5.7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5.7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5.7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5.7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5.7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5.7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5.7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5.7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5.7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5.7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5.7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5.7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5.7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5.7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5.7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5.7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5.7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5.7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5.7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5.7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5.7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5.7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5.7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5.7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5.7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5.7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5.7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5.7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5.7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5.7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5.7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5.7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5.7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5.7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5.7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5.7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5.7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5.7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5.7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5.7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5.7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5.7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5.7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5.7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5.7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5.7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5.7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5.7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5.7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5.7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5.7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5.7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5.7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5.7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5.7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5.7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5.7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5.7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5.7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5.7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5.7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5.7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5.7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5.7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5.7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5.7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5.7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5.7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5.7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5.7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5.7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5.7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5.7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5.7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5.7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5.7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5.7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5.7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5.7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5.7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5.7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5.7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5.7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5.7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5.7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5.7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5.7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5.7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5.7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5.7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5.7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5.7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5.7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5.7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5.7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5.7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5.7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5.7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5.7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5.7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5.7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5.7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5.7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5.7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5.7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5.7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5.7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5.7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5.7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5.7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5.7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5.7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5.7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5.7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5.7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5.7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5.7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5.7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5.7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5.7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5.7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5.7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5.7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5.7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5.7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5.7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5.7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5.7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5.7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5.7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5.7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5.7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5.7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5.7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5.7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5.7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5.7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5.7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5.7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5.7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5.7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5.7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5.7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5.7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5.7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5.7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5.7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5.7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5.7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5.7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5.7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5.7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5.7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5.7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5.7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5.7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5.7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5.7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5.7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5.7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5.7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5.7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5.7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5.7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5.7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5.7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5.7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5.7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5.7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5.7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5.7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5.7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5.7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5.7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5.7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5.7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5.7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5.7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5.7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5.7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5.7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5.7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5.7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5.7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5.7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5.7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5.7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5.7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5.7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5.7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5.7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5.7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5.7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5.7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5.7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5.7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5.7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5.7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5.7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5.7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5.7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5.7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5.7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5.7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5.7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5.7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5.7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5.7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5.7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5.7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5.7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5.7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5.7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5.7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5.7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5.7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5.7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5.7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5.7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5.7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5.7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5.7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5.7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5.7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5.7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5.7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5.7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5.7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5.7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5.7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5.7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5.7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5.7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5.7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5.7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5.7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5.7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5.7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5.7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5.7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5.7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5.7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5.7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5.7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5.7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5.7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5.7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5.7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5.7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5.7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5.7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5.7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5.7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5.7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5.7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5.7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5.7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5.7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5.7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5.7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5.7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5.7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5.7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5.7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5.7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5.7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5.7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5.7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5.7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5.7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5.7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5.7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5.7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5.7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5.7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5.7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5.7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5.7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5.7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5.7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5.7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5.7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5.7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5.7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5.7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5.7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5.7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5.7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5.7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5.7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5.7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5.7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5.7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5.7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5.7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5.7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5.7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5.7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5.7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5.7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5.7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5.7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5.7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5.7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5.7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5.7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5.7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5.7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5.7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5.7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5.7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5.7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5.7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5.7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5.7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5.7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5.7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5.7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5.7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5.7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5.7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5.7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5.7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5.7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5.7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5.7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5.7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5.7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5.7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5.7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5.7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5.7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5.7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5.7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5.7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5.7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5.7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5.7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5.7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5.7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5.7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5.7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5.7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5.7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5.7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5.7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5.7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5.7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5.7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5.7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5.7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5.7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5.7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5.7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5.7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5.7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5.7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5.7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5.7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5.7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5.7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5.7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5.7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5.7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5.7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5.7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5.7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5.7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5.7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5.7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5.7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5.7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5.7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5.7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5.7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5.7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5.7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5.7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5.7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5.7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5.7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5.7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5.7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5.7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5.7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5.7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5.7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5.7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5.7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5.7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5.7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5.7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5.7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5.7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5.7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5.7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5.7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5.7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5.7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5.7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5.7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5.7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5.7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5.7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5.7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5.7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5.7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5.7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5.7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5.7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5.7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5.7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5.7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5.7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5.7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5.7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5.7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5.7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5.7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5.7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5.7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5.7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5.7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5.7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5.7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5.7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5.7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5.7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5.7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5.7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5.7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5.7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5.7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5.7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5.7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5.7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5.7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5.7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5.7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5.7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5.7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5.7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5.7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5.7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5.7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5.7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5.7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5.7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5.7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5.7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5.7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5.7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5.7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5.7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5.7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5.7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5.7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5.7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5.7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5.7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5.7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5.7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5.7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5.7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5.7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5.7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5.7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5.7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5.7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5.7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5.7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5.7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5.7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5.7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5.7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5.7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5.7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5.7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5.7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5.7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5.7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5.7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5.7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5.7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5.7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5.7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5.7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5.7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5.7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5.7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5.7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5.7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5.7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5.7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5.7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5.7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5.7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5.7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5.7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5.7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5.7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5.7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5.7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5.7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5.7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5.7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5.7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5.7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5.7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5.7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5.7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5.7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5.7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5.7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5.7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5.7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5.7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5.7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5.7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5.7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5.7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5.7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5.7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5.7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5.7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5.7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5.7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5.7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5.7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5.7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5.7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5.7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5.7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5.7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5.7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5.7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5.7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5.7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5.7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5.7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5.7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5.7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5.7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5.7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5.7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5.7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5.7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5.7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5.7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5.7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5.7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5.7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5.7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5.7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5.7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5.7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5.7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5.7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5.7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5.7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5.7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5.7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5.7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5.7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5.7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5.7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5.7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5.7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  <row r="994" ht="15.7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</row>
    <row r="995" ht="15.7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</row>
    <row r="996" ht="15.7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</row>
    <row r="997" ht="15.7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</row>
    <row r="998" ht="15.7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</row>
    <row r="999" ht="15.7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</row>
    <row r="1000" ht="15.7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</row>
  </sheetData>
  <printOptions/>
  <pageMargins bottom="1.0" footer="0.0" header="0.0" left="0.75" right="0.75" top="1.0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2026-06-23T06:46:30Z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