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はじめに" sheetId="1" state="visible" r:id="rId3"/>
    <sheet name="②早見表" sheetId="2" state="visible" r:id="rId4"/>
    <sheet name="③シミュレーター" sheetId="3" state="visible" r:id="rId5"/>
    <sheet name="④新旧給付率比較" sheetId="4" state="visible" r:id="rId6"/>
    <sheet name="⑤適法性チェック" sheetId="5" state="visible" r:id="rId7"/>
    <sheet name="⑥免責事項"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<sst xmlns="http://schemas.openxmlformats.org/spreadsheetml/2006/main" count="180" uniqueCount="153">
  <si>
    <t xml:space="preserve">再雇用後のトータル収入 早見表＆シミュレーター</t>
  </si>
  <si>
    <t xml:space="preserve">本シートの目的</t>
  </si>
  <si>
    <r>
      <rPr>
        <sz val="10"/>
        <rFont val="Arial"/>
        <family val="0"/>
        <charset val="1"/>
      </rPr>
      <t xml:space="preserve">60</t>
    </r>
    <r>
      <rPr>
        <sz val="10"/>
        <rFont val="Noto Sans CJK SC"/>
        <family val="2"/>
      </rPr>
      <t xml:space="preserve">歳以降の再雇用時、給与がどの程度下がるかだけでなく、高年齢雇用継続給付金・在職老齢年金の調整を含めた「トータル月収」（税・社会保険料控除前）を把握するためのツールです。</t>
    </r>
  </si>
  <si>
    <t xml:space="preserve">シート構成</t>
  </si>
  <si>
    <t xml:space="preserve">②早見表</t>
  </si>
  <si>
    <t xml:space="preserve">定年前月額×減額率のマトリクスで、給付金を含むトータル収入を一覧できます</t>
  </si>
  <si>
    <t xml:space="preserve">③シミュレーター</t>
  </si>
  <si>
    <t xml:space="preserve">任意の金額を入力して、高年齢雇用継続給付金・在職老齢年金調整・トータル収入を自動計算します</t>
  </si>
  <si>
    <t xml:space="preserve">④新旧給付率比較</t>
  </si>
  <si>
    <r>
      <rPr>
        <sz val="9"/>
        <rFont val="Arial"/>
        <family val="0"/>
        <charset val="1"/>
      </rPr>
      <t xml:space="preserve">2025</t>
    </r>
    <r>
      <rPr>
        <sz val="9"/>
        <rFont val="Noto Sans CJK SC"/>
        <family val="2"/>
      </rPr>
      <t xml:space="preserve">年</t>
    </r>
    <r>
      <rPr>
        <sz val="9"/>
        <rFont val="Arial"/>
        <family val="0"/>
        <charset val="1"/>
      </rPr>
      <t xml:space="preserve">4</t>
    </r>
    <r>
      <rPr>
        <sz val="9"/>
        <rFont val="Noto Sans CJK SC"/>
        <family val="2"/>
      </rPr>
      <t xml:space="preserve">月改正による旧制度（</t>
    </r>
    <r>
      <rPr>
        <sz val="9"/>
        <rFont val="Arial"/>
        <family val="0"/>
        <charset val="1"/>
      </rPr>
      <t xml:space="preserve">max15%</t>
    </r>
    <r>
      <rPr>
        <sz val="9"/>
        <rFont val="Noto Sans CJK SC"/>
        <family val="2"/>
      </rPr>
      <t xml:space="preserve">）と新制度（</t>
    </r>
    <r>
      <rPr>
        <sz val="9"/>
        <rFont val="Arial"/>
        <family val="0"/>
        <charset val="1"/>
      </rPr>
      <t xml:space="preserve">max10%</t>
    </r>
    <r>
      <rPr>
        <sz val="9"/>
        <rFont val="Noto Sans CJK SC"/>
        <family val="2"/>
      </rPr>
      <t xml:space="preserve">）の違いを比較します</t>
    </r>
  </si>
  <si>
    <t xml:space="preserve">⑤適法性チェック</t>
  </si>
  <si>
    <t xml:space="preserve">同一労働同一賃金の観点から、給与減額の適法性を確認する5つのポイント</t>
  </si>
  <si>
    <t xml:space="preserve">⑥免責事項</t>
  </si>
  <si>
    <t xml:space="preserve">対応制度改正</t>
  </si>
  <si>
    <t xml:space="preserve">・高年齢雇用継続給付金 2025年4月改正（最大支給率15%→10%）</t>
  </si>
  <si>
    <t xml:space="preserve">・在職老齢年金 2026年4月改正（支給停止基準額51万円→65万円）</t>
  </si>
  <si>
    <t xml:space="preserve">出典</t>
  </si>
  <si>
    <t xml:space="preserve">・厚生労働省「令和7年4月1日から高年齢雇用継続給付の支給率を変更します」（公式計算式準拠）</t>
  </si>
  <si>
    <t xml:space="preserve">・厚生労働省「在職老齢年金制度の見直しについて」</t>
  </si>
  <si>
    <t xml:space="preserve">・政府広報オンライン「在職老齢年金制度が改正されます」（2026年4月から65万円）</t>
  </si>
  <si>
    <t xml:space="preserve">・厚生労働省「高年齢雇用継続給付の支給限度額」386,922円（2025年8月改定）</t>
  </si>
  <si>
    <t xml:space="preserve">再雇用後のトータル月収 早見表（新制度：最大給付率10%）</t>
  </si>
  <si>
    <r>
      <rPr>
        <sz val="9"/>
        <color rgb="FF666666"/>
        <rFont val="Arial"/>
        <family val="0"/>
        <charset val="1"/>
      </rPr>
      <t xml:space="preserve">2025</t>
    </r>
    <r>
      <rPr>
        <sz val="9"/>
        <color rgb="FF666666"/>
        <rFont val="Noto Sans CJK SC"/>
        <family val="2"/>
      </rPr>
      <t xml:space="preserve">年</t>
    </r>
    <r>
      <rPr>
        <sz val="9"/>
        <color rgb="FF666666"/>
        <rFont val="Arial"/>
        <family val="0"/>
        <charset val="1"/>
      </rPr>
      <t xml:space="preserve">4</t>
    </r>
    <r>
      <rPr>
        <sz val="9"/>
        <color rgb="FF666666"/>
        <rFont val="Noto Sans CJK SC"/>
        <family val="2"/>
      </rPr>
      <t xml:space="preserve">月以降に</t>
    </r>
    <r>
      <rPr>
        <sz val="9"/>
        <color rgb="FF666666"/>
        <rFont val="Arial"/>
        <family val="0"/>
        <charset val="1"/>
      </rPr>
      <t xml:space="preserve">60</t>
    </r>
    <r>
      <rPr>
        <sz val="9"/>
        <color rgb="FF666666"/>
        <rFont val="Noto Sans CJK SC"/>
        <family val="2"/>
      </rPr>
      <t xml:space="preserve">歳に到達する方（新制度：最大給付率</t>
    </r>
    <r>
      <rPr>
        <sz val="9"/>
        <color rgb="FF666666"/>
        <rFont val="Arial"/>
        <family val="0"/>
        <charset val="1"/>
      </rPr>
      <t xml:space="preserve">10%</t>
    </r>
    <r>
      <rPr>
        <sz val="9"/>
        <color rgb="FF666666"/>
        <rFont val="Noto Sans CJK SC"/>
        <family val="2"/>
      </rPr>
      <t xml:space="preserve">）が対象。在職老齢年金の調整は含まず、③シミュレーターで試算できます。</t>
    </r>
  </si>
  <si>
    <t xml:space="preserve">定年前月額 ＼ 減額率</t>
  </si>
  <si>
    <r>
      <rPr>
        <b val="true"/>
        <sz val="10"/>
        <color rgb="FFFFFFFF"/>
        <rFont val="Arial"/>
        <family val="0"/>
        <charset val="1"/>
      </rPr>
      <t xml:space="preserve">50%</t>
    </r>
    <r>
      <rPr>
        <b val="true"/>
        <sz val="10"/>
        <color rgb="FFFFFFFF"/>
        <rFont val="Noto Sans CJK SC"/>
        <family val="2"/>
      </rPr>
      <t xml:space="preserve">水準</t>
    </r>
  </si>
  <si>
    <r>
      <rPr>
        <b val="true"/>
        <sz val="10"/>
        <color rgb="FFFFFFFF"/>
        <rFont val="Arial"/>
        <family val="0"/>
        <charset val="1"/>
      </rPr>
      <t xml:space="preserve">55%</t>
    </r>
    <r>
      <rPr>
        <b val="true"/>
        <sz val="10"/>
        <color rgb="FFFFFFFF"/>
        <rFont val="Noto Sans CJK SC"/>
        <family val="2"/>
      </rPr>
      <t xml:space="preserve">水準</t>
    </r>
  </si>
  <si>
    <r>
      <rPr>
        <b val="true"/>
        <sz val="10"/>
        <color rgb="FFFFFFFF"/>
        <rFont val="Arial"/>
        <family val="0"/>
        <charset val="1"/>
      </rPr>
      <t xml:space="preserve">60%</t>
    </r>
    <r>
      <rPr>
        <b val="true"/>
        <sz val="10"/>
        <color rgb="FFFFFFFF"/>
        <rFont val="Noto Sans CJK SC"/>
        <family val="2"/>
      </rPr>
      <t xml:space="preserve">水準</t>
    </r>
  </si>
  <si>
    <r>
      <rPr>
        <b val="true"/>
        <sz val="10"/>
        <color rgb="FFFFFFFF"/>
        <rFont val="Arial"/>
        <family val="0"/>
        <charset val="1"/>
      </rPr>
      <t xml:space="preserve">65%</t>
    </r>
    <r>
      <rPr>
        <b val="true"/>
        <sz val="10"/>
        <color rgb="FFFFFFFF"/>
        <rFont val="Noto Sans CJK SC"/>
        <family val="2"/>
      </rPr>
      <t xml:space="preserve">水準</t>
    </r>
  </si>
  <si>
    <r>
      <rPr>
        <b val="true"/>
        <sz val="10"/>
        <color rgb="FFFFFFFF"/>
        <rFont val="Arial"/>
        <family val="0"/>
        <charset val="1"/>
      </rPr>
      <t xml:space="preserve">70%</t>
    </r>
    <r>
      <rPr>
        <b val="true"/>
        <sz val="10"/>
        <color rgb="FFFFFFFF"/>
        <rFont val="Noto Sans CJK SC"/>
        <family val="2"/>
      </rPr>
      <t xml:space="preserve">水準</t>
    </r>
  </si>
  <si>
    <r>
      <rPr>
        <b val="true"/>
        <sz val="10"/>
        <color rgb="FFFFFFFF"/>
        <rFont val="Arial"/>
        <family val="0"/>
        <charset val="1"/>
      </rPr>
      <t xml:space="preserve">75%</t>
    </r>
    <r>
      <rPr>
        <b val="true"/>
        <sz val="10"/>
        <color rgb="FFFFFFFF"/>
        <rFont val="Noto Sans CJK SC"/>
        <family val="2"/>
      </rPr>
      <t xml:space="preserve">水準</t>
    </r>
  </si>
  <si>
    <r>
      <rPr>
        <b val="true"/>
        <sz val="10"/>
        <color rgb="FFFFFFFF"/>
        <rFont val="Arial"/>
        <family val="0"/>
        <charset val="1"/>
      </rPr>
      <t xml:space="preserve">80%</t>
    </r>
    <r>
      <rPr>
        <b val="true"/>
        <sz val="10"/>
        <color rgb="FFFFFFFF"/>
        <rFont val="Noto Sans CJK SC"/>
        <family val="2"/>
      </rPr>
      <t xml:space="preserve">水準</t>
    </r>
  </si>
  <si>
    <r>
      <rPr>
        <b val="true"/>
        <sz val="10"/>
        <rFont val="Arial"/>
        <family val="0"/>
        <charset val="1"/>
      </rPr>
      <t xml:space="preserve">20</t>
    </r>
    <r>
      <rPr>
        <b val="true"/>
        <sz val="10"/>
        <rFont val="Noto Sans CJK SC"/>
        <family val="2"/>
      </rPr>
      <t xml:space="preserve">万円</t>
    </r>
  </si>
  <si>
    <t xml:space="preserve">給付金</t>
  </si>
  <si>
    <t xml:space="preserve">トータル月収</t>
  </si>
  <si>
    <r>
      <rPr>
        <b val="true"/>
        <sz val="10"/>
        <rFont val="Arial"/>
        <family val="0"/>
        <charset val="1"/>
      </rPr>
      <t xml:space="preserve">25</t>
    </r>
    <r>
      <rPr>
        <b val="true"/>
        <sz val="10"/>
        <rFont val="Noto Sans CJK SC"/>
        <family val="2"/>
      </rPr>
      <t xml:space="preserve">万円</t>
    </r>
  </si>
  <si>
    <r>
      <rPr>
        <b val="true"/>
        <sz val="10"/>
        <rFont val="Arial"/>
        <family val="0"/>
        <charset val="1"/>
      </rPr>
      <t xml:space="preserve">30</t>
    </r>
    <r>
      <rPr>
        <b val="true"/>
        <sz val="10"/>
        <rFont val="Noto Sans CJK SC"/>
        <family val="2"/>
      </rPr>
      <t xml:space="preserve">万円</t>
    </r>
  </si>
  <si>
    <r>
      <rPr>
        <b val="true"/>
        <sz val="10"/>
        <rFont val="Arial"/>
        <family val="0"/>
        <charset val="1"/>
      </rPr>
      <t xml:space="preserve">35</t>
    </r>
    <r>
      <rPr>
        <b val="true"/>
        <sz val="10"/>
        <rFont val="Noto Sans CJK SC"/>
        <family val="2"/>
      </rPr>
      <t xml:space="preserve">万円</t>
    </r>
  </si>
  <si>
    <r>
      <rPr>
        <b val="true"/>
        <sz val="10"/>
        <rFont val="Arial"/>
        <family val="0"/>
        <charset val="1"/>
      </rPr>
      <t xml:space="preserve">40</t>
    </r>
    <r>
      <rPr>
        <b val="true"/>
        <sz val="10"/>
        <rFont val="Noto Sans CJK SC"/>
        <family val="2"/>
      </rPr>
      <t xml:space="preserve">万円</t>
    </r>
  </si>
  <si>
    <r>
      <rPr>
        <b val="true"/>
        <sz val="10"/>
        <rFont val="Arial"/>
        <family val="0"/>
        <charset val="1"/>
      </rPr>
      <t xml:space="preserve">45</t>
    </r>
    <r>
      <rPr>
        <b val="true"/>
        <sz val="10"/>
        <rFont val="Noto Sans CJK SC"/>
        <family val="2"/>
      </rPr>
      <t xml:space="preserve">万円</t>
    </r>
  </si>
  <si>
    <r>
      <rPr>
        <b val="true"/>
        <sz val="10"/>
        <rFont val="Arial"/>
        <family val="0"/>
        <charset val="1"/>
      </rPr>
      <t xml:space="preserve">50</t>
    </r>
    <r>
      <rPr>
        <b val="true"/>
        <sz val="10"/>
        <rFont val="Noto Sans CJK SC"/>
        <family val="2"/>
      </rPr>
      <t xml:space="preserve">万円</t>
    </r>
  </si>
  <si>
    <t xml:space="preserve">注意事項</t>
  </si>
  <si>
    <t xml:space="preserve">・給付金額は高年齢雇用継続給付金（新制度：最大10%）を厚労省公式計算式で算出した目安です。</t>
  </si>
  <si>
    <t xml:space="preserve">・中間帯（低下率64%超75%未満）は公式計算式 (-64/110)×賃金+(48/110)×60歳時賃金 を使用しています。</t>
  </si>
  <si>
    <t xml:space="preserve">・在職老齢年金による年金調整は、個人の年金額により異なるためこの表には含まれていません。③シミュレーターで試算できます。</t>
  </si>
  <si>
    <t xml:space="preserve">・支給限度額386,922円（2025年8月改定）を超える賃金の場合、給付金は支給されません。</t>
  </si>
  <si>
    <t xml:space="preserve">再雇用後の収入シミュレーター</t>
  </si>
  <si>
    <t xml:space="preserve">▼ 入力欄（青字のセルに数値を入力してください）</t>
  </si>
  <si>
    <r>
      <rPr>
        <sz val="10"/>
        <rFont val="Arial"/>
        <family val="0"/>
        <charset val="1"/>
      </rPr>
      <t xml:space="preserve">60</t>
    </r>
    <r>
      <rPr>
        <sz val="10"/>
        <rFont val="Noto Sans CJK SC"/>
        <family val="2"/>
      </rPr>
      <t xml:space="preserve">歳到達時の賃金月額（額面・賞与除く）</t>
    </r>
  </si>
  <si>
    <t xml:space="preserve">円</t>
  </si>
  <si>
    <t xml:space="preserve">支給限度額</t>
  </si>
  <si>
    <t xml:space="preserve">円（R7/8/1〜。毎年8月改定）</t>
  </si>
  <si>
    <t xml:space="preserve">再雇用後の賃金月額（額面）</t>
  </si>
  <si>
    <t xml:space="preserve">最低限度額</t>
  </si>
  <si>
    <t xml:space="preserve">老齢厚生年金の月額（受給している場合）</t>
  </si>
  <si>
    <r>
      <rPr>
        <sz val="10"/>
        <rFont val="Arial"/>
        <family val="0"/>
        <charset val="1"/>
      </rPr>
      <t xml:space="preserve">60</t>
    </r>
    <r>
      <rPr>
        <sz val="10"/>
        <rFont val="Noto Sans CJK SC"/>
        <family val="2"/>
      </rPr>
      <t xml:space="preserve">歳到達日</t>
    </r>
  </si>
  <si>
    <t xml:space="preserve">新制度</t>
  </si>
  <si>
    <t xml:space="preserve">「新制度」or「旧制度」と入力</t>
  </si>
  <si>
    <t xml:space="preserve">▼ 自動計算結果</t>
  </si>
  <si>
    <t xml:space="preserve">賃金低下率</t>
  </si>
  <si>
    <t xml:space="preserve">%</t>
  </si>
  <si>
    <r>
      <rPr>
        <sz val="9"/>
        <color rgb="FF666666"/>
        <rFont val="Arial"/>
        <family val="0"/>
        <charset val="1"/>
      </rPr>
      <t xml:space="preserve">60</t>
    </r>
    <r>
      <rPr>
        <sz val="9"/>
        <color rgb="FF666666"/>
        <rFont val="Noto Sans CJK SC"/>
        <family val="2"/>
      </rPr>
      <t xml:space="preserve">歳時賃金に対する再雇用後賃金の割合</t>
    </r>
  </si>
  <si>
    <t xml:space="preserve">【高年齢雇用継続給付金】</t>
  </si>
  <si>
    <t xml:space="preserve">給付率</t>
  </si>
  <si>
    <t xml:space="preserve">新制度: max10% / 旧制度: max15%</t>
  </si>
  <si>
    <t xml:space="preserve">給付金額（計算値）</t>
  </si>
  <si>
    <t xml:space="preserve">円/月</t>
  </si>
  <si>
    <t xml:space="preserve">公式計算式による算出値</t>
  </si>
  <si>
    <t xml:space="preserve">→ 給付金額（調整後）</t>
  </si>
  <si>
    <t xml:space="preserve">支給限度額・最低限度額チェック後</t>
  </si>
  <si>
    <t xml:space="preserve">【在職老齢年金の調整】</t>
  </si>
  <si>
    <t xml:space="preserve">基本月額＋総報酬月額相当額</t>
  </si>
  <si>
    <t xml:space="preserve">年金月額＋再雇用後賃金（賞与は含まず簡易計算）</t>
  </si>
  <si>
    <t xml:space="preserve">支給停止基準額</t>
  </si>
  <si>
    <r>
      <rPr>
        <sz val="9"/>
        <color rgb="FF666666"/>
        <rFont val="Noto Sans CJK SC"/>
        <family val="2"/>
      </rPr>
      <t xml:space="preserve">現行（</t>
    </r>
    <r>
      <rPr>
        <sz val="9"/>
        <color rgb="FF666666"/>
        <rFont val="Arial"/>
        <family val="0"/>
        <charset val="1"/>
      </rPr>
      <t xml:space="preserve">2026</t>
    </r>
    <r>
      <rPr>
        <sz val="9"/>
        <color rgb="FF666666"/>
        <rFont val="Noto Sans CJK SC"/>
        <family val="2"/>
      </rPr>
      <t xml:space="preserve">年</t>
    </r>
    <r>
      <rPr>
        <sz val="9"/>
        <color rgb="FF666666"/>
        <rFont val="Arial"/>
        <family val="0"/>
        <charset val="1"/>
      </rPr>
      <t xml:space="preserve">4</t>
    </r>
    <r>
      <rPr>
        <sz val="9"/>
        <color rgb="FF666666"/>
        <rFont val="Noto Sans CJK SC"/>
        <family val="2"/>
      </rPr>
      <t xml:space="preserve">月施行。施行前は</t>
    </r>
    <r>
      <rPr>
        <sz val="9"/>
        <color rgb="FF666666"/>
        <rFont val="Arial"/>
        <family val="0"/>
        <charset val="1"/>
      </rPr>
      <t xml:space="preserve">51</t>
    </r>
    <r>
      <rPr>
        <sz val="9"/>
        <color rgb="FF666666"/>
        <rFont val="Noto Sans CJK SC"/>
        <family val="2"/>
      </rPr>
      <t xml:space="preserve">万円）</t>
    </r>
  </si>
  <si>
    <t xml:space="preserve">年金支給停止額（月額）</t>
  </si>
  <si>
    <t xml:space="preserve">基準額を超えた分の1/2</t>
  </si>
  <si>
    <t xml:space="preserve">調整後の年金受取額</t>
  </si>
  <si>
    <t xml:space="preserve">【トータル月収】</t>
  </si>
  <si>
    <t xml:space="preserve">再雇用後の賃金</t>
  </si>
  <si>
    <t xml:space="preserve">＋ 高年齢雇用継続給付金</t>
  </si>
  <si>
    <t xml:space="preserve">＋ 調整後の年金受取額</t>
  </si>
  <si>
    <t xml:space="preserve">＝ トータル月収</t>
  </si>
  <si>
    <t xml:space="preserve">参考：定年前月収との比較</t>
  </si>
  <si>
    <t xml:space="preserve">定年前月額に対するトータル月収の割合</t>
  </si>
  <si>
    <t xml:space="preserve">計算上の注意</t>
  </si>
  <si>
    <t xml:space="preserve">・高年齢雇用継続給付金を受給中の場合、在職老齢年金でさらに追加調整がかかる場合があります（新制度：最大 標準報酬月額の4%、旧制度：最大6%）。</t>
  </si>
  <si>
    <t xml:space="preserve">・上記の在職老齢年金計算は簡易版です。総報酬月額相当額は標準報酬月額＋過去1年賞与÷12で算出されますが、ここでは月額賃金のみで計算しています。</t>
  </si>
  <si>
    <t xml:space="preserve">・中間帯（新制度：低下率64%超75%未満）の給付額は、厚労省公式計算式 (-64/110)×賃金+(48/110)×60歳時賃金 で算出しています。</t>
  </si>
  <si>
    <t xml:space="preserve">・年金額は日本年金機構「ねんきんネット」で正確な試算が可能です。</t>
  </si>
  <si>
    <t xml:space="preserve">・60歳到達時の賃金月額には上限額・下限額があります（毎年8月改定）。実際の賃金がこれを超える場合、ハローワークでは上限額を基準に算定します。</t>
  </si>
  <si>
    <t xml:space="preserve">・支給限度額・最低限度額は毎年8月1日に改定されます。最新の値はハローワーク公式サイトで確認し、上の入力欄（F5・F6セル）を更新してください。</t>
  </si>
  <si>
    <t xml:space="preserve">高年齢雇用継続給付金 新旧給付率比較表</t>
  </si>
  <si>
    <r>
      <rPr>
        <sz val="9"/>
        <color rgb="FF666666"/>
        <rFont val="Arial"/>
        <family val="0"/>
        <charset val="1"/>
      </rPr>
      <t xml:space="preserve">2025</t>
    </r>
    <r>
      <rPr>
        <sz val="9"/>
        <color rgb="FF666666"/>
        <rFont val="Noto Sans CJK SC"/>
        <family val="2"/>
      </rPr>
      <t xml:space="preserve">年</t>
    </r>
    <r>
      <rPr>
        <sz val="9"/>
        <color rgb="FF666666"/>
        <rFont val="Arial"/>
        <family val="0"/>
        <charset val="1"/>
      </rPr>
      <t xml:space="preserve">4</t>
    </r>
    <r>
      <rPr>
        <sz val="9"/>
        <color rgb="FF666666"/>
        <rFont val="Noto Sans CJK SC"/>
        <family val="2"/>
      </rPr>
      <t xml:space="preserve">月</t>
    </r>
    <r>
      <rPr>
        <sz val="9"/>
        <color rgb="FF666666"/>
        <rFont val="Arial"/>
        <family val="0"/>
        <charset val="1"/>
      </rPr>
      <t xml:space="preserve">1</t>
    </r>
    <r>
      <rPr>
        <sz val="9"/>
        <color rgb="FF666666"/>
        <rFont val="Noto Sans CJK SC"/>
        <family val="2"/>
      </rPr>
      <t xml:space="preserve">日施行 雇用保険法改正対応</t>
    </r>
  </si>
  <si>
    <t xml:space="preserve">旧制度 給付率</t>
  </si>
  <si>
    <t xml:space="preserve">新制度 給付率</t>
  </si>
  <si>
    <t xml:space="preserve">差額</t>
  </si>
  <si>
    <t xml:space="preserve">月額差（賃金20万円の場合）</t>
  </si>
  <si>
    <t xml:space="preserve">50%</t>
  </si>
  <si>
    <t xml:space="preserve">55%</t>
  </si>
  <si>
    <t xml:space="preserve">58%</t>
  </si>
  <si>
    <t xml:space="preserve">60%</t>
  </si>
  <si>
    <t xml:space="preserve">61%</t>
  </si>
  <si>
    <t xml:space="preserve">62%</t>
  </si>
  <si>
    <t xml:space="preserve">63%</t>
  </si>
  <si>
    <t xml:space="preserve">64%</t>
  </si>
  <si>
    <t xml:space="preserve">65%</t>
  </si>
  <si>
    <t xml:space="preserve">66%</t>
  </si>
  <si>
    <t xml:space="preserve">67%</t>
  </si>
  <si>
    <t xml:space="preserve">68%</t>
  </si>
  <si>
    <t xml:space="preserve">69%</t>
  </si>
  <si>
    <t xml:space="preserve">70%</t>
  </si>
  <si>
    <t xml:space="preserve">71%</t>
  </si>
  <si>
    <t xml:space="preserve">72%</t>
  </si>
  <si>
    <t xml:space="preserve">73%</t>
  </si>
  <si>
    <t xml:space="preserve">74%</t>
  </si>
  <si>
    <t xml:space="preserve">75%</t>
  </si>
  <si>
    <t xml:space="preserve">80%</t>
  </si>
  <si>
    <t xml:space="preserve">制度のポイント</t>
  </si>
  <si>
    <t xml:space="preserve">・旧制度（2025/3/31以前に60歳到達）：低下率61%以下で最大15%支給</t>
  </si>
  <si>
    <t xml:space="preserve">・新制度（2025/4/1以降に60歳到達）：低下率64%以下で最大10%支給</t>
  </si>
  <si>
    <t xml:space="preserve">・低下率75%以上（賃金が60歳時の75%以上）：いずれの制度でも不支給</t>
  </si>
  <si>
    <t xml:space="preserve">・支給限度額386,922円を超える賃金の場合は給付対象外</t>
  </si>
  <si>
    <t xml:space="preserve">・将来的には高年齢雇用継続給付の廃止が検討されています</t>
  </si>
  <si>
    <t xml:space="preserve">再雇用時の給与減額 適法性チェック（5項目）</t>
  </si>
  <si>
    <t xml:space="preserve">同一労働同一賃金（パートタイム・有期雇用労働法）の観点から、給与減額の妥当性を確認します。</t>
  </si>
  <si>
    <t xml:space="preserve">No.</t>
  </si>
  <si>
    <t xml:space="preserve">確認項目</t>
  </si>
  <si>
    <t xml:space="preserve">確認内容</t>
  </si>
  <si>
    <t xml:space="preserve">判定</t>
  </si>
  <si>
    <t xml:space="preserve">業務内容の変更</t>
  </si>
  <si>
    <t xml:space="preserve">再雇用後の業務内容・責任範囲は、定年前と比べて実質的に変更されていますか？業務内容が同じなのに給与だけ下げると、不合理な待遇差と判断されるリスクがあります。</t>
  </si>
  <si>
    <t xml:space="preserve">職務の責任・権限の変化</t>
  </si>
  <si>
    <t xml:space="preserve">管理職から非管理職への変更、部下の有無、決裁権限の変化など、責任の軽減が客観的に説明できますか？</t>
  </si>
  <si>
    <t xml:space="preserve">配置変更の有無</t>
  </si>
  <si>
    <t xml:space="preserve">転勤・異動の範囲、勤務地の限定など、人材活用の仕組みに変更がありますか？配置変更がない場合、待遇差の合理性の説明が難しくなります。</t>
  </si>
  <si>
    <t xml:space="preserve">各手当の個別検証</t>
  </si>
  <si>
    <t xml:space="preserve">通勤手当・家族手当・住宅手当など、各手当について個別に支給・不支給の合理的理由を説明できますか？最高裁判例（長澤運輸事件）では手当ごとの検討が求められています。</t>
  </si>
  <si>
    <t xml:space="preserve">減額理由の書面説明</t>
  </si>
  <si>
    <t xml:space="preserve">再雇用契約書に、給与水準の根拠（業務内容の変更・責任の軽減等）を明記していますか？口頭説明のみではトラブル時に企業側が不利になります。</t>
  </si>
  <si>
    <t xml:space="preserve">判定欄の使い方</t>
  </si>
  <si>
    <t xml:space="preserve">各項目の判定欄に「○」「×」「△」を入力してください。すべて「○」であれば減額の合理性が高いと考えられます。</t>
  </si>
  <si>
    <t xml:space="preserve">「×」がある場合は、減額の法的リスクが高まるため、社会保険労務士や弁護士への相談を推奨します。</t>
  </si>
  <si>
    <t xml:space="preserve">免責事項</t>
  </si>
  <si>
    <r>
      <rPr>
        <b val="true"/>
        <sz val="11"/>
        <rFont val="Arial"/>
        <family val="0"/>
        <charset val="1"/>
      </rPr>
      <t xml:space="preserve">1. </t>
    </r>
    <r>
      <rPr>
        <b val="true"/>
        <sz val="11"/>
        <rFont val="Noto Sans CJK SC"/>
        <family val="2"/>
      </rPr>
      <t xml:space="preserve">法律的アドバイスではありません</t>
    </r>
  </si>
  <si>
    <t xml:space="preserve">本シートは情報提供を目的として作成されたものであり、法律的助言や税務相談に代わるものではありません。個別の事案については、社会保険労務士・弁護士・税理士等の専門家にご相談ください。</t>
  </si>
  <si>
    <r>
      <rPr>
        <b val="true"/>
        <sz val="11"/>
        <rFont val="Arial"/>
        <family val="0"/>
        <charset val="1"/>
      </rPr>
      <t xml:space="preserve">2. </t>
    </r>
    <r>
      <rPr>
        <b val="true"/>
        <sz val="11"/>
        <rFont val="Noto Sans CJK SC"/>
        <family val="2"/>
      </rPr>
      <t xml:space="preserve">個別事情による差異</t>
    </r>
  </si>
  <si>
    <t xml:space="preserve">高年齢雇用継続給付金の支給額は、加入先のハローワークにおける審査により決定されます。在職老齢年金の調整額は、日本年金機構の算定によります。本シートの計算結果は簡易的な目安であり、実際の支給額とは異なる場合があります。</t>
  </si>
  <si>
    <r>
      <rPr>
        <b val="true"/>
        <sz val="11"/>
        <rFont val="Arial"/>
        <family val="0"/>
        <charset val="1"/>
      </rPr>
      <t xml:space="preserve">3. </t>
    </r>
    <r>
      <rPr>
        <b val="true"/>
        <sz val="11"/>
        <rFont val="Noto Sans CJK SC"/>
        <family val="2"/>
      </rPr>
      <t xml:space="preserve">法改正の可能性</t>
    </r>
  </si>
  <si>
    <t xml:space="preserve">高年齢雇用継続給付金は将来的な廃止が検討されています。在職老齢年金の支給停止基準額は毎年度の賃金変動率に応じて改定されます。本シートの計算根拠となる制度・数値は、法改正により変更される可能性があります。</t>
  </si>
  <si>
    <r>
      <rPr>
        <b val="true"/>
        <sz val="11"/>
        <rFont val="Arial"/>
        <family val="0"/>
        <charset val="1"/>
      </rPr>
      <t xml:space="preserve">4. </t>
    </r>
    <r>
      <rPr>
        <b val="true"/>
        <sz val="11"/>
        <rFont val="Noto Sans CJK SC"/>
        <family val="2"/>
      </rPr>
      <t xml:space="preserve">損害責任</t>
    </r>
  </si>
  <si>
    <t xml:space="preserve">本シートの利用により生じたいかなる損害についても、作成者は一切の責任を負いません。重要な意思決定の際は、必ず公的機関や専門家にご確認ください。</t>
  </si>
  <si>
    <t xml:space="preserve">作成日：2026年4月</t>
  </si>
  <si>
    <t xml:space="preserve">対応制度：高年齢雇用継続給付金（2025年4月改正）/ 在職老齢年金（2026年4月改正）</t>
  </si>
</sst>
</file>

<file path=xl/styles.xml><?xml version="1.0" encoding="utf-8"?>
<styleSheet xmlns="http://schemas.openxmlformats.org/spreadsheetml/2006/main">
  <numFmts count="6">
    <numFmt numFmtId="164" formatCode="General"/>
    <numFmt numFmtId="165" formatCode="#,##0\円"/>
    <numFmt numFmtId="166" formatCode="\+#,##0\円;\-#,##0\円;\-"/>
    <numFmt numFmtId="167" formatCode="#,##0"/>
    <numFmt numFmtId="168" formatCode="0.0"/>
    <numFmt numFmtId="169" formatCode="0.00%"/>
  </numFmts>
  <fonts count="32">
    <font>
      <sz val="11"/>
      <color theme="1"/>
      <name val="Calibri"/>
      <family val="2"/>
      <charset val="1"/>
    </font>
    <font>
      <sz val="10"/>
      <name val="Arial"/>
      <family val="0"/>
    </font>
    <font>
      <sz val="10"/>
      <name val="Arial"/>
      <family val="0"/>
    </font>
    <font>
      <sz val="10"/>
      <name val="Arial"/>
      <family val="0"/>
    </font>
    <font>
      <b val="true"/>
      <sz val="16"/>
      <name val="Noto Sans CJK SC"/>
      <family val="2"/>
      <charset val="1"/>
    </font>
    <font>
      <b val="true"/>
      <sz val="13"/>
      <name val="Noto Sans CJK SC"/>
      <family val="2"/>
      <charset val="1"/>
    </font>
    <font>
      <sz val="10"/>
      <name val="Arial"/>
      <family val="0"/>
      <charset val="1"/>
    </font>
    <font>
      <sz val="10"/>
      <name val="Noto Sans CJK SC"/>
      <family val="2"/>
    </font>
    <font>
      <b val="true"/>
      <sz val="10"/>
      <name val="Noto Sans CJK SC"/>
      <family val="2"/>
      <charset val="1"/>
    </font>
    <font>
      <sz val="9"/>
      <name val="Noto Sans CJK SC"/>
      <family val="2"/>
      <charset val="1"/>
    </font>
    <font>
      <sz val="9"/>
      <name val="Arial"/>
      <family val="0"/>
      <charset val="1"/>
    </font>
    <font>
      <sz val="9"/>
      <name val="Noto Sans CJK SC"/>
      <family val="2"/>
    </font>
    <font>
      <sz val="10"/>
      <name val="Noto Sans CJK SC"/>
      <family val="2"/>
      <charset val="1"/>
    </font>
    <font>
      <sz val="9"/>
      <color rgb="FF666666"/>
      <name val="Noto Sans CJK SC"/>
      <family val="2"/>
      <charset val="1"/>
    </font>
    <font>
      <sz val="9"/>
      <color rgb="FF666666"/>
      <name val="Arial"/>
      <family val="0"/>
      <charset val="1"/>
    </font>
    <font>
      <sz val="9"/>
      <color rgb="FF666666"/>
      <name val="Noto Sans CJK SC"/>
      <family val="2"/>
    </font>
    <font>
      <b val="true"/>
      <sz val="10"/>
      <color rgb="FFFFFFFF"/>
      <name val="Noto Sans CJK SC"/>
      <family val="2"/>
      <charset val="1"/>
    </font>
    <font>
      <b val="true"/>
      <sz val="10"/>
      <color rgb="FFFFFFFF"/>
      <name val="Arial"/>
      <family val="0"/>
      <charset val="1"/>
    </font>
    <font>
      <b val="true"/>
      <sz val="10"/>
      <color rgb="FFFFFFFF"/>
      <name val="Noto Sans CJK SC"/>
      <family val="2"/>
    </font>
    <font>
      <b val="true"/>
      <sz val="10"/>
      <name val="Arial"/>
      <family val="0"/>
      <charset val="1"/>
    </font>
    <font>
      <b val="true"/>
      <sz val="10"/>
      <name val="Noto Sans CJK SC"/>
      <family val="2"/>
    </font>
    <font>
      <sz val="10"/>
      <color rgb="FF008000"/>
      <name val="Arial"/>
      <family val="0"/>
      <charset val="1"/>
    </font>
    <font>
      <b val="true"/>
      <sz val="11"/>
      <name val="Noto Sans CJK SC"/>
      <family val="2"/>
      <charset val="1"/>
    </font>
    <font>
      <b val="true"/>
      <sz val="12"/>
      <color rgb="FF0000FF"/>
      <name val="Arial"/>
      <family val="0"/>
      <charset val="1"/>
    </font>
    <font>
      <b val="true"/>
      <sz val="12"/>
      <color rgb="FF0000FF"/>
      <name val="Noto Sans CJK SC"/>
      <family val="2"/>
      <charset val="1"/>
    </font>
    <font>
      <b val="true"/>
      <sz val="12"/>
      <name val="Arial"/>
      <family val="0"/>
      <charset val="1"/>
    </font>
    <font>
      <b val="true"/>
      <sz val="14"/>
      <color rgb="FF1B5E20"/>
      <name val="Arial"/>
      <family val="0"/>
      <charset val="1"/>
    </font>
    <font>
      <b val="true"/>
      <sz val="12"/>
      <color rgb="FFE65100"/>
      <name val="Arial"/>
      <family val="0"/>
      <charset val="1"/>
    </font>
    <font>
      <sz val="10"/>
      <color rgb="FFFF0000"/>
      <name val="Arial"/>
      <family val="0"/>
      <charset val="1"/>
    </font>
    <font>
      <sz val="10"/>
      <color rgb="FF000000"/>
      <name val="Arial"/>
      <family val="0"/>
      <charset val="1"/>
    </font>
    <font>
      <b val="true"/>
      <sz val="11"/>
      <name val="Arial"/>
      <family val="0"/>
      <charset val="1"/>
    </font>
    <font>
      <b val="true"/>
      <sz val="11"/>
      <name val="Noto Sans CJK SC"/>
      <family val="2"/>
    </font>
  </fonts>
  <fills count="9">
    <fill>
      <patternFill patternType="none"/>
    </fill>
    <fill>
      <patternFill patternType="gray125"/>
    </fill>
    <fill>
      <patternFill patternType="solid">
        <fgColor rgb="FF2B4C7E"/>
        <bgColor rgb="FF003366"/>
      </patternFill>
    </fill>
    <fill>
      <patternFill patternType="solid">
        <fgColor rgb="FFE8F0FE"/>
        <bgColor rgb="FFE8F5E9"/>
      </patternFill>
    </fill>
    <fill>
      <patternFill patternType="solid">
        <fgColor rgb="FFE8F5E9"/>
        <bgColor rgb="FFE8F0FE"/>
      </patternFill>
    </fill>
    <fill>
      <patternFill patternType="solid">
        <fgColor rgb="FFF5F5F5"/>
        <bgColor rgb="FFE8F5E9"/>
      </patternFill>
    </fill>
    <fill>
      <patternFill patternType="solid">
        <fgColor rgb="FFFFFFCC"/>
        <bgColor rgb="FFFFF9C4"/>
      </patternFill>
    </fill>
    <fill>
      <patternFill patternType="solid">
        <fgColor rgb="FFFFF3E0"/>
        <bgColor rgb="FFF5F5F5"/>
      </patternFill>
    </fill>
    <fill>
      <patternFill patternType="solid">
        <fgColor rgb="FFFFF9C4"/>
        <bgColor rgb="FFFFFFCC"/>
      </patternFill>
    </fill>
  </fills>
  <borders count="3">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right/>
      <top/>
      <bottom style="medium">
        <color rgb="FF99999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5" fontId="6" fillId="3" borderId="1" xfId="0" applyFont="true" applyBorder="true" applyAlignment="true" applyProtection="false">
      <alignment horizontal="right" vertical="center" textRotation="0" wrapText="false" indent="0" shrinkToFit="false"/>
      <protection locked="true" hidden="false"/>
    </xf>
    <xf numFmtId="164" fontId="9" fillId="0" borderId="1" xfId="0" applyFont="true" applyBorder="true" applyAlignment="true" applyProtection="false">
      <alignment horizontal="right" vertical="center" textRotation="0" wrapText="false" indent="0" shrinkToFit="false"/>
      <protection locked="true" hidden="false"/>
    </xf>
    <xf numFmtId="166" fontId="21" fillId="0" borderId="1" xfId="0" applyFont="true" applyBorder="true" applyAlignment="true" applyProtection="false">
      <alignment horizontal="right" vertical="center" textRotation="0" wrapText="false" indent="0" shrinkToFit="false"/>
      <protection locked="true" hidden="false"/>
    </xf>
    <xf numFmtId="165" fontId="19" fillId="4" borderId="1" xfId="0" applyFont="true" applyBorder="true" applyAlignment="true" applyProtection="false">
      <alignment horizontal="right" vertical="center" textRotation="0" wrapText="false" indent="0" shrinkToFit="false"/>
      <protection locked="true" hidden="false"/>
    </xf>
    <xf numFmtId="165" fontId="19" fillId="5" borderId="1" xfId="0" applyFont="true" applyBorder="true" applyAlignment="true" applyProtection="false">
      <alignment horizontal="right" vertical="center" textRotation="0" wrapText="false" indent="0" shrinkToFit="false"/>
      <protection locked="true" hidden="false"/>
    </xf>
    <xf numFmtId="164" fontId="0" fillId="0" borderId="2"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false" indent="0" shrinkToFit="false"/>
      <protection locked="true" hidden="false"/>
    </xf>
    <xf numFmtId="167" fontId="23" fillId="6" borderId="1" xfId="0" applyFont="true" applyBorder="true" applyAlignment="tru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general" vertical="bottom" textRotation="0" wrapText="false" indent="0" shrinkToFit="false"/>
      <protection locked="true" hidden="false"/>
    </xf>
    <xf numFmtId="164" fontId="24" fillId="6" borderId="1" xfId="0" applyFont="true" applyBorder="true" applyAlignment="true" applyProtection="false">
      <alignment horizontal="general" vertical="bottom" textRotation="0" wrapText="false" indent="0" shrinkToFit="false"/>
      <protection locked="true" hidden="false"/>
    </xf>
    <xf numFmtId="168" fontId="25" fillId="0" borderId="1" xfId="0" applyFont="true" applyBorder="true" applyAlignment="tru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general" vertical="bottom" textRotation="0" wrapText="false" indent="0" shrinkToFit="false"/>
      <protection locked="true" hidden="false"/>
    </xf>
    <xf numFmtId="167" fontId="25" fillId="0" borderId="1" xfId="0" applyFont="true" applyBorder="true" applyAlignment="true" applyProtection="false">
      <alignment horizontal="general" vertical="bottom" textRotation="0" wrapText="false" indent="0" shrinkToFit="false"/>
      <protection locked="true" hidden="false"/>
    </xf>
    <xf numFmtId="167" fontId="25" fillId="4" borderId="1" xfId="0" applyFont="true" applyBorder="true" applyAlignment="tru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7" fontId="26" fillId="4" borderId="1" xfId="0" applyFont="true" applyBorder="true" applyAlignment="true" applyProtection="false">
      <alignment horizontal="general" vertical="bottom" textRotation="0" wrapText="false" indent="0" shrinkToFit="false"/>
      <protection locked="true" hidden="false"/>
    </xf>
    <xf numFmtId="168" fontId="27" fillId="7" borderId="1" xfId="0" applyFont="true" applyBorder="true" applyAlignment="tru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9" fontId="6" fillId="0" borderId="1" xfId="0" applyFont="true" applyBorder="true" applyAlignment="true" applyProtection="false">
      <alignment horizontal="center" vertical="center" textRotation="0" wrapText="true" indent="0" shrinkToFit="false"/>
      <protection locked="true" hidden="false"/>
    </xf>
    <xf numFmtId="169" fontId="28" fillId="0" borderId="1" xfId="0" applyFont="true" applyBorder="true" applyAlignment="true" applyProtection="false">
      <alignment horizontal="center" vertical="center" textRotation="0" wrapText="true" indent="0" shrinkToFit="false"/>
      <protection locked="true" hidden="false"/>
    </xf>
    <xf numFmtId="165" fontId="28" fillId="0" borderId="1" xfId="0" applyFont="true" applyBorder="true" applyAlignment="true" applyProtection="false">
      <alignment horizontal="right" vertical="center" textRotation="0" wrapText="false" indent="0" shrinkToFit="false"/>
      <protection locked="true" hidden="false"/>
    </xf>
    <xf numFmtId="164" fontId="6" fillId="8" borderId="1" xfId="0" applyFont="true" applyBorder="true" applyAlignment="true" applyProtection="false">
      <alignment horizontal="center" vertical="center" textRotation="0" wrapText="true" indent="0" shrinkToFit="false"/>
      <protection locked="true" hidden="false"/>
    </xf>
    <xf numFmtId="169" fontId="6" fillId="8" borderId="1" xfId="0" applyFont="true" applyBorder="true" applyAlignment="true" applyProtection="false">
      <alignment horizontal="center" vertical="center" textRotation="0" wrapText="true" indent="0" shrinkToFit="false"/>
      <protection locked="true" hidden="false"/>
    </xf>
    <xf numFmtId="169" fontId="28" fillId="8" borderId="1" xfId="0" applyFont="true" applyBorder="true" applyAlignment="true" applyProtection="false">
      <alignment horizontal="center" vertical="center" textRotation="0" wrapText="true" indent="0" shrinkToFit="false"/>
      <protection locked="true" hidden="false"/>
    </xf>
    <xf numFmtId="165" fontId="28" fillId="8" borderId="1" xfId="0" applyFont="true" applyBorder="true" applyAlignment="true" applyProtection="false">
      <alignment horizontal="right" vertical="center" textRotation="0" wrapText="false" indent="0" shrinkToFit="false"/>
      <protection locked="true" hidden="false"/>
    </xf>
    <xf numFmtId="169" fontId="29" fillId="8" borderId="1" xfId="0" applyFont="true" applyBorder="true" applyAlignment="true" applyProtection="false">
      <alignment horizontal="center" vertical="center" textRotation="0" wrapText="true" indent="0" shrinkToFit="false"/>
      <protection locked="true" hidden="false"/>
    </xf>
    <xf numFmtId="165" fontId="29" fillId="8" borderId="1" xfId="0" applyFont="true" applyBorder="true" applyAlignment="true" applyProtection="false">
      <alignment horizontal="right" vertical="center" textRotation="0" wrapText="false" indent="0" shrinkToFit="false"/>
      <protection locked="true" hidden="false"/>
    </xf>
    <xf numFmtId="169" fontId="29" fillId="0" borderId="1" xfId="0" applyFont="true" applyBorder="true" applyAlignment="true" applyProtection="false">
      <alignment horizontal="center" vertical="center" textRotation="0" wrapText="true" indent="0" shrinkToFit="false"/>
      <protection locked="true" hidden="false"/>
    </xf>
    <xf numFmtId="165" fontId="29" fillId="0" borderId="1" xfId="0" applyFont="true" applyBorder="true" applyAlignment="true" applyProtection="false">
      <alignment horizontal="right" vertical="center" textRotation="0" wrapText="fals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3" fillId="6" borderId="1" xfId="0" applyFont="true" applyBorder="true" applyAlignment="true" applyProtection="false">
      <alignment horizontal="center" vertical="center" textRotation="0" wrapText="true" indent="0" shrinkToFit="false"/>
      <protection locked="true" hidden="false"/>
    </xf>
    <xf numFmtId="164" fontId="30"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7B1FA2"/>
      <rgbColor rgb="FF008080"/>
      <rgbColor rgb="FFCCCCCC"/>
      <rgbColor rgb="FF616161"/>
      <rgbColor rgb="FF9999FF"/>
      <rgbColor rgb="FF993366"/>
      <rgbColor rgb="FFFFFFCC"/>
      <rgbColor rgb="FFE8F5E9"/>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8F0FE"/>
      <rgbColor rgb="FFF5F5F5"/>
      <rgbColor rgb="FFFFF9C4"/>
      <rgbColor rgb="FF99CCFF"/>
      <rgbColor rgb="FFFF99CC"/>
      <rgbColor rgb="FFCC99FF"/>
      <rgbColor rgb="FFFFF3E0"/>
      <rgbColor rgb="FF3366FF"/>
      <rgbColor rgb="FF33CCCC"/>
      <rgbColor rgb="FF99CC00"/>
      <rgbColor rgb="FFFFCC00"/>
      <rgbColor rgb="FFFF9900"/>
      <rgbColor rgb="FFE65100"/>
      <rgbColor rgb="FF666666"/>
      <rgbColor rgb="FF999999"/>
      <rgbColor rgb="FF003366"/>
      <rgbColor rgb="FF339966"/>
      <rgbColor rgb="FF003300"/>
      <rgbColor rgb="FF333300"/>
      <rgbColor rgb="FFC62828"/>
      <rgbColor rgb="FF993366"/>
      <rgbColor rgb="FF2B4C7E"/>
      <rgbColor rgb="FF1B5E2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B4C7E"/>
    <pageSetUpPr fitToPage="false"/>
  </sheetPr>
  <dimension ref="B2:C2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55"/>
    <col collapsed="false" customWidth="true" hidden="false" outlineLevel="0" max="3" min="3" style="1" width="40"/>
  </cols>
  <sheetData>
    <row r="2" customFormat="false" ht="19.5" hidden="false" customHeight="true" outlineLevel="0" collapsed="false">
      <c r="B2" s="2" t="s">
        <v>0</v>
      </c>
    </row>
    <row r="4" customFormat="false" ht="15.75" hidden="false" customHeight="true" outlineLevel="0" collapsed="false">
      <c r="B4" s="3" t="s">
        <v>1</v>
      </c>
    </row>
    <row r="5" customFormat="false" ht="43.5" hidden="false" customHeight="true" outlineLevel="0" collapsed="false">
      <c r="B5" s="4" t="s">
        <v>2</v>
      </c>
    </row>
    <row r="7" customFormat="false" ht="15.75" hidden="false" customHeight="true" outlineLevel="0" collapsed="false">
      <c r="B7" s="3" t="s">
        <v>3</v>
      </c>
    </row>
    <row r="8" customFormat="false" ht="15" hidden="false" customHeight="true" outlineLevel="0" collapsed="false">
      <c r="B8" s="5" t="s">
        <v>4</v>
      </c>
      <c r="C8" s="6" t="s">
        <v>5</v>
      </c>
    </row>
    <row r="9" customFormat="false" ht="15" hidden="false" customHeight="true" outlineLevel="0" collapsed="false">
      <c r="B9" s="5" t="s">
        <v>6</v>
      </c>
      <c r="C9" s="6" t="s">
        <v>7</v>
      </c>
    </row>
    <row r="10" customFormat="false" ht="15" hidden="false" customHeight="true" outlineLevel="0" collapsed="false">
      <c r="B10" s="5" t="s">
        <v>8</v>
      </c>
      <c r="C10" s="7" t="s">
        <v>9</v>
      </c>
    </row>
    <row r="11" customFormat="false" ht="15" hidden="false" customHeight="true" outlineLevel="0" collapsed="false">
      <c r="B11" s="5" t="s">
        <v>10</v>
      </c>
      <c r="C11" s="6" t="s">
        <v>11</v>
      </c>
    </row>
    <row r="12" customFormat="false" ht="15" hidden="false" customHeight="true" outlineLevel="0" collapsed="false">
      <c r="B12" s="5" t="s">
        <v>12</v>
      </c>
      <c r="C12" s="6"/>
    </row>
    <row r="14" customFormat="false" ht="15.75" hidden="false" customHeight="true" outlineLevel="0" collapsed="false">
      <c r="B14" s="3" t="s">
        <v>13</v>
      </c>
    </row>
    <row r="15" customFormat="false" ht="15" hidden="false" customHeight="true" outlineLevel="0" collapsed="false">
      <c r="B15" s="8" t="s">
        <v>14</v>
      </c>
    </row>
    <row r="16" customFormat="false" ht="15" hidden="false" customHeight="true" outlineLevel="0" collapsed="false">
      <c r="B16" s="8" t="s">
        <v>15</v>
      </c>
    </row>
    <row r="18" customFormat="false" ht="15.75" hidden="false" customHeight="true" outlineLevel="0" collapsed="false">
      <c r="B18" s="3" t="s">
        <v>16</v>
      </c>
    </row>
    <row r="19" customFormat="false" ht="15" hidden="false" customHeight="true" outlineLevel="0" collapsed="false">
      <c r="B19" s="9" t="s">
        <v>17</v>
      </c>
    </row>
    <row r="20" customFormat="false" ht="15" hidden="false" customHeight="true" outlineLevel="0" collapsed="false">
      <c r="B20" s="9" t="s">
        <v>18</v>
      </c>
    </row>
    <row r="21" customFormat="false" ht="15" hidden="false" customHeight="true" outlineLevel="0" collapsed="false">
      <c r="B21" s="9" t="s">
        <v>19</v>
      </c>
    </row>
    <row r="22" customFormat="false" ht="15" hidden="false" customHeight="true" outlineLevel="0" collapsed="false">
      <c r="B22" s="9" t="s">
        <v>20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B5E20"/>
    <pageSetUpPr fitToPage="false"/>
  </sheetPr>
  <dimension ref="B1:I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18"/>
    <col collapsed="false" customWidth="true" hidden="false" outlineLevel="0" max="9" min="3" style="1" width="16"/>
  </cols>
  <sheetData>
    <row r="1" customFormat="false" ht="23.25" hidden="false" customHeight="true" outlineLevel="0" collapsed="false">
      <c r="B1" s="2" t="s">
        <v>21</v>
      </c>
    </row>
    <row r="2" customFormat="false" ht="15" hidden="false" customHeight="true" outlineLevel="0" collapsed="false">
      <c r="B2" s="10" t="s">
        <v>22</v>
      </c>
    </row>
    <row r="4" customFormat="false" ht="15" hidden="false" customHeight="true" outlineLevel="0" collapsed="false">
      <c r="B4" s="11" t="s">
        <v>23</v>
      </c>
      <c r="C4" s="12" t="s">
        <v>24</v>
      </c>
      <c r="D4" s="12" t="s">
        <v>25</v>
      </c>
      <c r="E4" s="12" t="s">
        <v>26</v>
      </c>
      <c r="F4" s="12" t="s">
        <v>27</v>
      </c>
      <c r="G4" s="12" t="s">
        <v>28</v>
      </c>
      <c r="H4" s="12" t="s">
        <v>29</v>
      </c>
      <c r="I4" s="12" t="s">
        <v>30</v>
      </c>
    </row>
    <row r="5" customFormat="false" ht="15" hidden="false" customHeight="true" outlineLevel="0" collapsed="false">
      <c r="B5" s="13" t="s">
        <v>31</v>
      </c>
      <c r="C5" s="14" t="n">
        <v>100000</v>
      </c>
      <c r="D5" s="14" t="n">
        <v>110000</v>
      </c>
      <c r="E5" s="14" t="n">
        <v>120000</v>
      </c>
      <c r="F5" s="14" t="n">
        <v>130000</v>
      </c>
      <c r="G5" s="14" t="n">
        <v>140000</v>
      </c>
      <c r="H5" s="14" t="n">
        <v>150000</v>
      </c>
      <c r="I5" s="14" t="n">
        <v>160000</v>
      </c>
    </row>
    <row r="6" customFormat="false" ht="15" hidden="false" customHeight="true" outlineLevel="0" collapsed="false">
      <c r="B6" s="15" t="s">
        <v>32</v>
      </c>
      <c r="C6" s="16" t="n">
        <v>10000</v>
      </c>
      <c r="D6" s="16" t="n">
        <v>11000</v>
      </c>
      <c r="E6" s="16" t="n">
        <v>12000</v>
      </c>
      <c r="F6" s="16" t="n">
        <v>11636</v>
      </c>
      <c r="G6" s="16" t="n">
        <v>5818</v>
      </c>
      <c r="H6" s="16" t="n">
        <v>0</v>
      </c>
      <c r="I6" s="16" t="n">
        <v>0</v>
      </c>
    </row>
    <row r="7" customFormat="false" ht="15" hidden="false" customHeight="true" outlineLevel="0" collapsed="false">
      <c r="B7" s="15" t="s">
        <v>33</v>
      </c>
      <c r="C7" s="17" t="n">
        <v>110000</v>
      </c>
      <c r="D7" s="17" t="n">
        <v>121000</v>
      </c>
      <c r="E7" s="17" t="n">
        <v>132000</v>
      </c>
      <c r="F7" s="17" t="n">
        <v>141636</v>
      </c>
      <c r="G7" s="17" t="n">
        <v>145818</v>
      </c>
      <c r="H7" s="18" t="n">
        <v>150000</v>
      </c>
      <c r="I7" s="18" t="n">
        <v>160000</v>
      </c>
    </row>
    <row r="8" customFormat="false" ht="15" hidden="false" customHeight="true" outlineLevel="0" collapsed="false">
      <c r="B8" s="19"/>
      <c r="C8" s="19"/>
      <c r="D8" s="19"/>
      <c r="E8" s="19"/>
      <c r="F8" s="19"/>
      <c r="G8" s="19"/>
      <c r="H8" s="19"/>
      <c r="I8" s="19"/>
    </row>
    <row r="9" customFormat="false" ht="15" hidden="false" customHeight="true" outlineLevel="0" collapsed="false">
      <c r="B9" s="13" t="s">
        <v>34</v>
      </c>
      <c r="C9" s="14" t="n">
        <v>125000</v>
      </c>
      <c r="D9" s="14" t="n">
        <v>137500</v>
      </c>
      <c r="E9" s="14" t="n">
        <v>150000</v>
      </c>
      <c r="F9" s="14" t="n">
        <v>162500</v>
      </c>
      <c r="G9" s="14" t="n">
        <v>175000</v>
      </c>
      <c r="H9" s="14" t="n">
        <v>187500</v>
      </c>
      <c r="I9" s="14" t="n">
        <v>200000</v>
      </c>
    </row>
    <row r="10" customFormat="false" ht="15" hidden="false" customHeight="true" outlineLevel="0" collapsed="false">
      <c r="B10" s="15" t="s">
        <v>32</v>
      </c>
      <c r="C10" s="16" t="n">
        <v>12500</v>
      </c>
      <c r="D10" s="16" t="n">
        <v>13750</v>
      </c>
      <c r="E10" s="16" t="n">
        <v>15000</v>
      </c>
      <c r="F10" s="16" t="n">
        <v>14545</v>
      </c>
      <c r="G10" s="16" t="n">
        <v>7272</v>
      </c>
      <c r="H10" s="16" t="n">
        <v>0</v>
      </c>
      <c r="I10" s="16" t="n">
        <v>0</v>
      </c>
    </row>
    <row r="11" customFormat="false" ht="15" hidden="false" customHeight="true" outlineLevel="0" collapsed="false">
      <c r="B11" s="15" t="s">
        <v>33</v>
      </c>
      <c r="C11" s="17" t="n">
        <v>137500</v>
      </c>
      <c r="D11" s="17" t="n">
        <v>151250</v>
      </c>
      <c r="E11" s="17" t="n">
        <v>165000</v>
      </c>
      <c r="F11" s="17" t="n">
        <v>177045</v>
      </c>
      <c r="G11" s="17" t="n">
        <v>182272</v>
      </c>
      <c r="H11" s="18" t="n">
        <v>187500</v>
      </c>
      <c r="I11" s="18" t="n">
        <v>200000</v>
      </c>
    </row>
    <row r="12" customFormat="false" ht="15" hidden="false" customHeight="true" outlineLevel="0" collapsed="false">
      <c r="B12" s="19"/>
      <c r="C12" s="19"/>
      <c r="D12" s="19"/>
      <c r="E12" s="19"/>
      <c r="F12" s="19"/>
      <c r="G12" s="19"/>
      <c r="H12" s="19"/>
      <c r="I12" s="19"/>
    </row>
    <row r="13" customFormat="false" ht="15" hidden="false" customHeight="true" outlineLevel="0" collapsed="false">
      <c r="B13" s="13" t="s">
        <v>35</v>
      </c>
      <c r="C13" s="14" t="n">
        <v>150000</v>
      </c>
      <c r="D13" s="14" t="n">
        <v>165000</v>
      </c>
      <c r="E13" s="14" t="n">
        <v>180000</v>
      </c>
      <c r="F13" s="14" t="n">
        <v>195000</v>
      </c>
      <c r="G13" s="14" t="n">
        <v>210000</v>
      </c>
      <c r="H13" s="14" t="n">
        <v>225000</v>
      </c>
      <c r="I13" s="14" t="n">
        <v>240000</v>
      </c>
    </row>
    <row r="14" customFormat="false" ht="15" hidden="false" customHeight="true" outlineLevel="0" collapsed="false">
      <c r="B14" s="15" t="s">
        <v>32</v>
      </c>
      <c r="C14" s="16" t="n">
        <v>15000</v>
      </c>
      <c r="D14" s="16" t="n">
        <v>16500</v>
      </c>
      <c r="E14" s="16" t="n">
        <v>18000</v>
      </c>
      <c r="F14" s="16" t="n">
        <v>17454</v>
      </c>
      <c r="G14" s="16" t="n">
        <v>8727</v>
      </c>
      <c r="H14" s="16" t="n">
        <v>0</v>
      </c>
      <c r="I14" s="16" t="n">
        <v>0</v>
      </c>
    </row>
    <row r="15" customFormat="false" ht="15" hidden="false" customHeight="true" outlineLevel="0" collapsed="false">
      <c r="B15" s="15" t="s">
        <v>33</v>
      </c>
      <c r="C15" s="17" t="n">
        <v>165000</v>
      </c>
      <c r="D15" s="17" t="n">
        <v>181500</v>
      </c>
      <c r="E15" s="17" t="n">
        <v>198000</v>
      </c>
      <c r="F15" s="17" t="n">
        <v>212454</v>
      </c>
      <c r="G15" s="17" t="n">
        <v>218727</v>
      </c>
      <c r="H15" s="18" t="n">
        <v>225000</v>
      </c>
      <c r="I15" s="18" t="n">
        <v>240000</v>
      </c>
    </row>
    <row r="16" customFormat="false" ht="15" hidden="false" customHeight="true" outlineLevel="0" collapsed="false">
      <c r="B16" s="19"/>
      <c r="C16" s="19"/>
      <c r="D16" s="19"/>
      <c r="E16" s="19"/>
      <c r="F16" s="19"/>
      <c r="G16" s="19"/>
      <c r="H16" s="19"/>
      <c r="I16" s="19"/>
    </row>
    <row r="17" customFormat="false" ht="15" hidden="false" customHeight="true" outlineLevel="0" collapsed="false">
      <c r="B17" s="13" t="s">
        <v>36</v>
      </c>
      <c r="C17" s="14" t="n">
        <v>175000</v>
      </c>
      <c r="D17" s="14" t="n">
        <v>192500</v>
      </c>
      <c r="E17" s="14" t="n">
        <v>210000</v>
      </c>
      <c r="F17" s="14" t="n">
        <v>227500</v>
      </c>
      <c r="G17" s="14" t="n">
        <v>244999</v>
      </c>
      <c r="H17" s="14" t="n">
        <v>262500</v>
      </c>
      <c r="I17" s="14" t="n">
        <v>280000</v>
      </c>
    </row>
    <row r="18" customFormat="false" ht="15" hidden="false" customHeight="true" outlineLevel="0" collapsed="false">
      <c r="B18" s="15" t="s">
        <v>32</v>
      </c>
      <c r="C18" s="16" t="n">
        <v>17500</v>
      </c>
      <c r="D18" s="16" t="n">
        <v>19250</v>
      </c>
      <c r="E18" s="16" t="n">
        <v>21000</v>
      </c>
      <c r="F18" s="16" t="n">
        <v>20363</v>
      </c>
      <c r="G18" s="16" t="n">
        <v>10182</v>
      </c>
      <c r="H18" s="16" t="n">
        <v>0</v>
      </c>
      <c r="I18" s="16" t="n">
        <v>0</v>
      </c>
    </row>
    <row r="19" customFormat="false" ht="15" hidden="false" customHeight="true" outlineLevel="0" collapsed="false">
      <c r="B19" s="15" t="s">
        <v>33</v>
      </c>
      <c r="C19" s="17" t="n">
        <v>192500</v>
      </c>
      <c r="D19" s="17" t="n">
        <v>211750</v>
      </c>
      <c r="E19" s="17" t="n">
        <v>231000</v>
      </c>
      <c r="F19" s="17" t="n">
        <v>247863</v>
      </c>
      <c r="G19" s="17" t="n">
        <v>255181</v>
      </c>
      <c r="H19" s="18" t="n">
        <v>262500</v>
      </c>
      <c r="I19" s="18" t="n">
        <v>280000</v>
      </c>
    </row>
    <row r="20" customFormat="false" ht="15" hidden="false" customHeight="true" outlineLevel="0" collapsed="false">
      <c r="B20" s="19"/>
      <c r="C20" s="19"/>
      <c r="D20" s="19"/>
      <c r="E20" s="19"/>
      <c r="F20" s="19"/>
      <c r="G20" s="19"/>
      <c r="H20" s="19"/>
      <c r="I20" s="19"/>
    </row>
    <row r="21" customFormat="false" ht="15" hidden="false" customHeight="true" outlineLevel="0" collapsed="false">
      <c r="B21" s="13" t="s">
        <v>37</v>
      </c>
      <c r="C21" s="14" t="n">
        <v>200000</v>
      </c>
      <c r="D21" s="14" t="n">
        <v>220000</v>
      </c>
      <c r="E21" s="14" t="n">
        <v>240000</v>
      </c>
      <c r="F21" s="14" t="n">
        <v>260000</v>
      </c>
      <c r="G21" s="14" t="n">
        <v>280000</v>
      </c>
      <c r="H21" s="14" t="n">
        <v>300000</v>
      </c>
      <c r="I21" s="14" t="n">
        <v>320000</v>
      </c>
    </row>
    <row r="22" customFormat="false" ht="15" hidden="false" customHeight="true" outlineLevel="0" collapsed="false">
      <c r="B22" s="15" t="s">
        <v>32</v>
      </c>
      <c r="C22" s="16" t="n">
        <v>20000</v>
      </c>
      <c r="D22" s="16" t="n">
        <v>22000</v>
      </c>
      <c r="E22" s="16" t="n">
        <v>24000</v>
      </c>
      <c r="F22" s="16" t="n">
        <v>23272</v>
      </c>
      <c r="G22" s="16" t="n">
        <v>11636</v>
      </c>
      <c r="H22" s="16" t="n">
        <v>0</v>
      </c>
      <c r="I22" s="16" t="n">
        <v>0</v>
      </c>
    </row>
    <row r="23" customFormat="false" ht="15" hidden="false" customHeight="true" outlineLevel="0" collapsed="false">
      <c r="B23" s="15" t="s">
        <v>33</v>
      </c>
      <c r="C23" s="17" t="n">
        <v>220000</v>
      </c>
      <c r="D23" s="17" t="n">
        <v>242000</v>
      </c>
      <c r="E23" s="17" t="n">
        <v>264000</v>
      </c>
      <c r="F23" s="17" t="n">
        <v>283272</v>
      </c>
      <c r="G23" s="17" t="n">
        <v>291636</v>
      </c>
      <c r="H23" s="18" t="n">
        <v>300000</v>
      </c>
      <c r="I23" s="18" t="n">
        <v>320000</v>
      </c>
    </row>
    <row r="24" customFormat="false" ht="15" hidden="false" customHeight="true" outlineLevel="0" collapsed="false">
      <c r="B24" s="19"/>
      <c r="C24" s="19"/>
      <c r="D24" s="19"/>
      <c r="E24" s="19"/>
      <c r="F24" s="19"/>
      <c r="G24" s="19"/>
      <c r="H24" s="19"/>
      <c r="I24" s="19"/>
    </row>
    <row r="25" customFormat="false" ht="15" hidden="false" customHeight="true" outlineLevel="0" collapsed="false">
      <c r="B25" s="13" t="s">
        <v>38</v>
      </c>
      <c r="C25" s="14" t="n">
        <v>225000</v>
      </c>
      <c r="D25" s="14" t="n">
        <v>247500</v>
      </c>
      <c r="E25" s="14" t="n">
        <v>270000</v>
      </c>
      <c r="F25" s="14" t="n">
        <v>292500</v>
      </c>
      <c r="G25" s="14" t="n">
        <v>315000</v>
      </c>
      <c r="H25" s="14" t="n">
        <v>337500</v>
      </c>
      <c r="I25" s="14" t="n">
        <v>360000</v>
      </c>
    </row>
    <row r="26" customFormat="false" ht="15" hidden="false" customHeight="true" outlineLevel="0" collapsed="false">
      <c r="B26" s="15" t="s">
        <v>32</v>
      </c>
      <c r="C26" s="16" t="n">
        <v>22500</v>
      </c>
      <c r="D26" s="16" t="n">
        <v>24750</v>
      </c>
      <c r="E26" s="16" t="n">
        <v>27000</v>
      </c>
      <c r="F26" s="16" t="n">
        <v>26181</v>
      </c>
      <c r="G26" s="16" t="n">
        <v>13090</v>
      </c>
      <c r="H26" s="16" t="n">
        <v>0</v>
      </c>
      <c r="I26" s="16" t="n">
        <v>0</v>
      </c>
    </row>
    <row r="27" customFormat="false" ht="15" hidden="false" customHeight="true" outlineLevel="0" collapsed="false">
      <c r="B27" s="15" t="s">
        <v>33</v>
      </c>
      <c r="C27" s="17" t="n">
        <v>247500</v>
      </c>
      <c r="D27" s="17" t="n">
        <v>272250</v>
      </c>
      <c r="E27" s="17" t="n">
        <v>297000</v>
      </c>
      <c r="F27" s="17" t="n">
        <v>318681</v>
      </c>
      <c r="G27" s="17" t="n">
        <v>328090</v>
      </c>
      <c r="H27" s="18" t="n">
        <v>337500</v>
      </c>
      <c r="I27" s="18" t="n">
        <v>360000</v>
      </c>
    </row>
    <row r="28" customFormat="false" ht="15" hidden="false" customHeight="true" outlineLevel="0" collapsed="false">
      <c r="B28" s="19"/>
      <c r="C28" s="19"/>
      <c r="D28" s="19"/>
      <c r="E28" s="19"/>
      <c r="F28" s="19"/>
      <c r="G28" s="19"/>
      <c r="H28" s="19"/>
      <c r="I28" s="19"/>
    </row>
    <row r="29" customFormat="false" ht="15" hidden="false" customHeight="true" outlineLevel="0" collapsed="false">
      <c r="B29" s="13" t="s">
        <v>39</v>
      </c>
      <c r="C29" s="14" t="n">
        <v>250000</v>
      </c>
      <c r="D29" s="14" t="n">
        <v>275000</v>
      </c>
      <c r="E29" s="14" t="n">
        <v>300000</v>
      </c>
      <c r="F29" s="14" t="n">
        <v>325000</v>
      </c>
      <c r="G29" s="14" t="n">
        <v>350000</v>
      </c>
      <c r="H29" s="14" t="n">
        <v>375000</v>
      </c>
      <c r="I29" s="14" t="n">
        <v>400000</v>
      </c>
    </row>
    <row r="30" customFormat="false" ht="15" hidden="false" customHeight="true" outlineLevel="0" collapsed="false">
      <c r="B30" s="15" t="s">
        <v>32</v>
      </c>
      <c r="C30" s="16" t="n">
        <v>25000</v>
      </c>
      <c r="D30" s="16" t="n">
        <v>27500</v>
      </c>
      <c r="E30" s="16" t="n">
        <v>30000</v>
      </c>
      <c r="F30" s="16" t="n">
        <v>29090</v>
      </c>
      <c r="G30" s="16" t="n">
        <v>14545</v>
      </c>
      <c r="H30" s="16" t="n">
        <v>0</v>
      </c>
      <c r="I30" s="16" t="n">
        <v>0</v>
      </c>
    </row>
    <row r="31" customFormat="false" ht="15" hidden="false" customHeight="true" outlineLevel="0" collapsed="false">
      <c r="B31" s="15" t="s">
        <v>33</v>
      </c>
      <c r="C31" s="17" t="n">
        <v>275000</v>
      </c>
      <c r="D31" s="17" t="n">
        <v>302500</v>
      </c>
      <c r="E31" s="17" t="n">
        <v>330000</v>
      </c>
      <c r="F31" s="17" t="n">
        <v>354090</v>
      </c>
      <c r="G31" s="17" t="n">
        <v>364545</v>
      </c>
      <c r="H31" s="18" t="n">
        <v>375000</v>
      </c>
      <c r="I31" s="18" t="n">
        <v>400000</v>
      </c>
    </row>
    <row r="32" customFormat="false" ht="15" hidden="false" customHeight="true" outlineLevel="0" collapsed="false">
      <c r="B32" s="19"/>
      <c r="C32" s="19"/>
      <c r="D32" s="19"/>
      <c r="E32" s="19"/>
      <c r="F32" s="19"/>
      <c r="G32" s="19"/>
      <c r="H32" s="19"/>
      <c r="I32" s="19"/>
    </row>
    <row r="34" customFormat="false" ht="15" hidden="false" customHeight="true" outlineLevel="0" collapsed="false">
      <c r="B34" s="20" t="s">
        <v>40</v>
      </c>
    </row>
    <row r="35" customFormat="false" ht="15" hidden="false" customHeight="true" outlineLevel="0" collapsed="false">
      <c r="B35" s="9" t="s">
        <v>41</v>
      </c>
    </row>
    <row r="36" customFormat="false" ht="15" hidden="false" customHeight="true" outlineLevel="0" collapsed="false">
      <c r="B36" s="9" t="s">
        <v>42</v>
      </c>
    </row>
    <row r="37" customFormat="false" ht="15" hidden="false" customHeight="true" outlineLevel="0" collapsed="false">
      <c r="B37" s="9" t="s">
        <v>43</v>
      </c>
    </row>
    <row r="38" customFormat="false" ht="15" hidden="false" customHeight="true" outlineLevel="0" collapsed="false">
      <c r="B38" s="9" t="s">
        <v>44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65100"/>
    <pageSetUpPr fitToPage="false"/>
  </sheetPr>
  <dimension ref="B1:G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35"/>
    <col collapsed="false" customWidth="true" hidden="false" outlineLevel="0" max="3" min="3" style="1" width="22"/>
    <col collapsed="false" customWidth="true" hidden="false" outlineLevel="0" max="4" min="4" style="1" width="8"/>
    <col collapsed="false" customWidth="true" hidden="false" outlineLevel="0" max="5" min="5" style="1" width="35"/>
    <col collapsed="false" customWidth="true" hidden="false" outlineLevel="0" max="6" min="6" style="1" width="22"/>
  </cols>
  <sheetData>
    <row r="1" customFormat="false" ht="19.5" hidden="false" customHeight="true" outlineLevel="0" collapsed="false">
      <c r="B1" s="2" t="s">
        <v>45</v>
      </c>
    </row>
    <row r="3" customFormat="false" ht="15.75" hidden="false" customHeight="true" outlineLevel="0" collapsed="false">
      <c r="B3" s="3" t="s">
        <v>46</v>
      </c>
    </row>
    <row r="5" customFormat="false" ht="15" hidden="false" customHeight="true" outlineLevel="0" collapsed="false">
      <c r="B5" s="21" t="s">
        <v>47</v>
      </c>
      <c r="C5" s="22" t="n">
        <v>300000</v>
      </c>
      <c r="D5" s="9" t="s">
        <v>48</v>
      </c>
      <c r="E5" s="9" t="s">
        <v>49</v>
      </c>
      <c r="F5" s="22" t="n">
        <v>386922</v>
      </c>
      <c r="G5" s="9" t="s">
        <v>50</v>
      </c>
    </row>
    <row r="6" customFormat="false" ht="15" hidden="false" customHeight="true" outlineLevel="0" collapsed="false">
      <c r="B6" s="23" t="s">
        <v>51</v>
      </c>
      <c r="C6" s="22" t="n">
        <v>200000</v>
      </c>
      <c r="D6" s="9" t="s">
        <v>48</v>
      </c>
      <c r="E6" s="9" t="s">
        <v>52</v>
      </c>
      <c r="F6" s="22" t="n">
        <v>2411</v>
      </c>
      <c r="G6" s="9" t="s">
        <v>50</v>
      </c>
    </row>
    <row r="7" customFormat="false" ht="15" hidden="false" customHeight="true" outlineLevel="0" collapsed="false">
      <c r="B7" s="23" t="s">
        <v>53</v>
      </c>
      <c r="C7" s="22" t="n">
        <v>100000</v>
      </c>
      <c r="D7" s="9" t="s">
        <v>48</v>
      </c>
    </row>
    <row r="8" customFormat="false" ht="15" hidden="false" customHeight="true" outlineLevel="0" collapsed="false">
      <c r="B8" s="21" t="s">
        <v>54</v>
      </c>
      <c r="C8" s="24" t="s">
        <v>55</v>
      </c>
      <c r="D8" s="9" t="s">
        <v>56</v>
      </c>
    </row>
    <row r="10" customFormat="false" ht="15.75" hidden="false" customHeight="true" outlineLevel="0" collapsed="false">
      <c r="B10" s="3" t="s">
        <v>57</v>
      </c>
    </row>
    <row r="12" customFormat="false" ht="15" hidden="false" customHeight="true" outlineLevel="0" collapsed="false">
      <c r="B12" s="23" t="s">
        <v>58</v>
      </c>
      <c r="C12" s="25" t="n">
        <f aca="false">IF(C5=0,"",C6/C5*100)</f>
        <v>66.6666666666667</v>
      </c>
      <c r="D12" s="10" t="s">
        <v>59</v>
      </c>
      <c r="E12" s="10" t="s">
        <v>60</v>
      </c>
    </row>
    <row r="14" customFormat="false" ht="15" hidden="false" customHeight="true" outlineLevel="0" collapsed="false">
      <c r="B14" s="26" t="s">
        <v>61</v>
      </c>
    </row>
    <row r="15" customFormat="false" ht="15" hidden="false" customHeight="true" outlineLevel="0" collapsed="false">
      <c r="B15" s="23" t="s">
        <v>62</v>
      </c>
      <c r="C15" s="25" t="n">
        <f aca="false">IF(C12="","",IF(C6=0,"",IF(C8="新制度",IF(C12&lt;=64,10,IF(C12&gt;=75,0,ROUND(((-64/110)*C6+(48/110)*C5)/C6*100,2))),IF(C12&lt;=61,15,IF(C12&gt;=75,0,ROUND(((-183/280)*C6+(137.25/280)*C5)/C6*100,2))))))</f>
        <v>7.27</v>
      </c>
      <c r="D15" s="10" t="s">
        <v>59</v>
      </c>
      <c r="E15" s="9" t="s">
        <v>63</v>
      </c>
    </row>
    <row r="16" customFormat="false" ht="15" hidden="false" customHeight="true" outlineLevel="0" collapsed="false">
      <c r="B16" s="23" t="s">
        <v>64</v>
      </c>
      <c r="C16" s="27" t="n">
        <f aca="false">IF(C15="","",IF(C8="新制度",IF(C12&lt;=64,ROUND(C6*0.1,0),IF(C12&gt;=75,0,MAX(0,ROUND((-64/110)*C6+(48/110)*C5,0)))),IF(C12&lt;=61,ROUND(C6*0.15,0),IF(C12&gt;=75,0,MAX(0,ROUND((-183/280)*C6+(137.25/280)*C5,0))))))</f>
        <v>14545</v>
      </c>
      <c r="D16" s="9" t="s">
        <v>65</v>
      </c>
      <c r="E16" s="9" t="s">
        <v>66</v>
      </c>
    </row>
    <row r="17" customFormat="false" ht="15" hidden="false" customHeight="true" outlineLevel="0" collapsed="false">
      <c r="B17" s="26" t="s">
        <v>67</v>
      </c>
      <c r="C17" s="28" t="n">
        <f aca="false">IF(C16="","",IF(C6&gt;=$F$5,0,IF(C16+C6&gt;$F$5,IF($F$5-C6&lt;$F$6,0,$F$5-C6),IF(C16&lt;$F$6,0,C16))))</f>
        <v>14545</v>
      </c>
      <c r="D17" s="9" t="s">
        <v>65</v>
      </c>
      <c r="E17" s="9" t="s">
        <v>68</v>
      </c>
    </row>
    <row r="18" customFormat="false" ht="15" hidden="false" customHeight="true" outlineLevel="0" collapsed="false">
      <c r="B18" s="26" t="s">
        <v>69</v>
      </c>
    </row>
    <row r="19" customFormat="false" ht="15" hidden="false" customHeight="true" outlineLevel="0" collapsed="false">
      <c r="B19" s="23" t="s">
        <v>70</v>
      </c>
      <c r="C19" s="27" t="n">
        <f aca="false">IF(C7="","",C7+C6)</f>
        <v>300000</v>
      </c>
      <c r="D19" s="9" t="s">
        <v>48</v>
      </c>
      <c r="E19" s="9" t="s">
        <v>71</v>
      </c>
    </row>
    <row r="20" customFormat="false" ht="15" hidden="false" customHeight="true" outlineLevel="0" collapsed="false">
      <c r="B20" s="23" t="s">
        <v>72</v>
      </c>
      <c r="C20" s="22" t="n">
        <v>650000</v>
      </c>
      <c r="D20" s="9" t="s">
        <v>48</v>
      </c>
      <c r="E20" s="29" t="s">
        <v>73</v>
      </c>
    </row>
    <row r="21" customFormat="false" ht="15" hidden="false" customHeight="true" outlineLevel="0" collapsed="false">
      <c r="B21" s="23" t="s">
        <v>74</v>
      </c>
      <c r="C21" s="27" t="n">
        <f aca="false">IF(C19="","",IF(C19&lt;=C20,0,ROUND((C19-C20)/2,0)))</f>
        <v>0</v>
      </c>
      <c r="D21" s="9" t="s">
        <v>65</v>
      </c>
      <c r="E21" s="9" t="s">
        <v>75</v>
      </c>
    </row>
    <row r="22" customFormat="false" ht="15" hidden="false" customHeight="true" outlineLevel="0" collapsed="false">
      <c r="B22" s="23" t="s">
        <v>76</v>
      </c>
      <c r="C22" s="27" t="n">
        <f aca="false">IF(C7="","",MAX(0,C7-C21))</f>
        <v>100000</v>
      </c>
      <c r="D22" s="9" t="s">
        <v>65</v>
      </c>
    </row>
    <row r="24" customFormat="false" ht="15" hidden="false" customHeight="true" outlineLevel="0" collapsed="false">
      <c r="B24" s="26" t="s">
        <v>77</v>
      </c>
    </row>
    <row r="25" customFormat="false" ht="15" hidden="false" customHeight="true" outlineLevel="0" collapsed="false">
      <c r="B25" s="23" t="s">
        <v>78</v>
      </c>
      <c r="C25" s="27" t="n">
        <f aca="false">C6</f>
        <v>200000</v>
      </c>
      <c r="D25" s="9" t="s">
        <v>48</v>
      </c>
    </row>
    <row r="26" customFormat="false" ht="15" hidden="false" customHeight="true" outlineLevel="0" collapsed="false">
      <c r="B26" s="23" t="s">
        <v>79</v>
      </c>
      <c r="C26" s="27" t="n">
        <f aca="false">C17</f>
        <v>14545</v>
      </c>
      <c r="D26" s="9" t="s">
        <v>48</v>
      </c>
    </row>
    <row r="27" customFormat="false" ht="15" hidden="false" customHeight="true" outlineLevel="0" collapsed="false">
      <c r="B27" s="23" t="s">
        <v>80</v>
      </c>
      <c r="C27" s="27" t="n">
        <f aca="false">C22</f>
        <v>100000</v>
      </c>
      <c r="D27" s="9" t="s">
        <v>48</v>
      </c>
    </row>
    <row r="28" customFormat="false" ht="17.25" hidden="false" customHeight="true" outlineLevel="0" collapsed="false">
      <c r="B28" s="23" t="s">
        <v>81</v>
      </c>
      <c r="C28" s="30" t="n">
        <f aca="false">IF(C25="","",C25+IF(C26="",0,C26)+IF(C27="",0,C27))</f>
        <v>314545</v>
      </c>
      <c r="D28" s="9" t="s">
        <v>48</v>
      </c>
    </row>
    <row r="30" customFormat="false" ht="15" hidden="false" customHeight="true" outlineLevel="0" collapsed="false">
      <c r="B30" s="23" t="s">
        <v>82</v>
      </c>
      <c r="C30" s="31" t="n">
        <f aca="false">IF(C5=0,"",ROUND(C28/C5*100,1))</f>
        <v>104.8</v>
      </c>
      <c r="D30" s="10" t="s">
        <v>59</v>
      </c>
      <c r="E30" s="9" t="s">
        <v>83</v>
      </c>
    </row>
    <row r="32" customFormat="false" ht="15" hidden="false" customHeight="true" outlineLevel="0" collapsed="false">
      <c r="B32" s="20" t="s">
        <v>84</v>
      </c>
    </row>
    <row r="33" customFormat="false" ht="15" hidden="false" customHeight="true" outlineLevel="0" collapsed="false">
      <c r="B33" s="9" t="s">
        <v>85</v>
      </c>
    </row>
    <row r="34" customFormat="false" ht="15" hidden="false" customHeight="true" outlineLevel="0" collapsed="false">
      <c r="B34" s="9" t="s">
        <v>86</v>
      </c>
    </row>
    <row r="35" customFormat="false" ht="15" hidden="false" customHeight="true" outlineLevel="0" collapsed="false">
      <c r="B35" s="9" t="s">
        <v>87</v>
      </c>
    </row>
    <row r="36" customFormat="false" ht="15" hidden="false" customHeight="true" outlineLevel="0" collapsed="false">
      <c r="B36" s="9" t="s">
        <v>88</v>
      </c>
    </row>
    <row r="37" customFormat="false" ht="15" hidden="false" customHeight="true" outlineLevel="0" collapsed="false">
      <c r="B37" s="9" t="s">
        <v>89</v>
      </c>
    </row>
    <row r="38" customFormat="false" ht="15" hidden="false" customHeight="true" outlineLevel="0" collapsed="false">
      <c r="B38" s="9" t="s">
        <v>90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B1FA2"/>
    <pageSetUpPr fitToPage="false"/>
  </sheetPr>
  <dimension ref="B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0"/>
    <col collapsed="false" customWidth="true" hidden="false" outlineLevel="0" max="5" min="3" style="1" width="18"/>
    <col collapsed="false" customWidth="true" hidden="false" outlineLevel="0" max="6" min="6" style="1" width="22"/>
  </cols>
  <sheetData>
    <row r="1" customFormat="false" ht="19.5" hidden="false" customHeight="true" outlineLevel="0" collapsed="false">
      <c r="B1" s="2" t="s">
        <v>91</v>
      </c>
    </row>
    <row r="2" customFormat="false" ht="15" hidden="false" customHeight="true" outlineLevel="0" collapsed="false">
      <c r="B2" s="10" t="s">
        <v>92</v>
      </c>
    </row>
    <row r="4" customFormat="false" ht="29.25" hidden="false" customHeight="true" outlineLevel="0" collapsed="false">
      <c r="B4" s="11" t="s">
        <v>58</v>
      </c>
      <c r="C4" s="11" t="s">
        <v>93</v>
      </c>
      <c r="D4" s="11" t="s">
        <v>94</v>
      </c>
      <c r="E4" s="11" t="s">
        <v>95</v>
      </c>
      <c r="F4" s="11" t="s">
        <v>96</v>
      </c>
    </row>
    <row r="5" customFormat="false" ht="15" hidden="false" customHeight="true" outlineLevel="0" collapsed="false">
      <c r="B5" s="32" t="s">
        <v>97</v>
      </c>
      <c r="C5" s="33" t="n">
        <v>0.15</v>
      </c>
      <c r="D5" s="33" t="n">
        <v>0.1</v>
      </c>
      <c r="E5" s="34" t="n">
        <v>-0.05</v>
      </c>
      <c r="F5" s="35" t="n">
        <v>-10000</v>
      </c>
    </row>
    <row r="6" customFormat="false" ht="15" hidden="false" customHeight="true" outlineLevel="0" collapsed="false">
      <c r="B6" s="32" t="s">
        <v>98</v>
      </c>
      <c r="C6" s="33" t="n">
        <v>0.15</v>
      </c>
      <c r="D6" s="33" t="n">
        <v>0.1</v>
      </c>
      <c r="E6" s="34" t="n">
        <v>-0.05</v>
      </c>
      <c r="F6" s="35" t="n">
        <v>-10000</v>
      </c>
    </row>
    <row r="7" customFormat="false" ht="15" hidden="false" customHeight="true" outlineLevel="0" collapsed="false">
      <c r="B7" s="32" t="s">
        <v>99</v>
      </c>
      <c r="C7" s="33" t="n">
        <v>0.15</v>
      </c>
      <c r="D7" s="33" t="n">
        <v>0.1</v>
      </c>
      <c r="E7" s="34" t="n">
        <v>-0.05</v>
      </c>
      <c r="F7" s="35" t="n">
        <v>-10000</v>
      </c>
    </row>
    <row r="8" customFormat="false" ht="15" hidden="false" customHeight="true" outlineLevel="0" collapsed="false">
      <c r="B8" s="32" t="s">
        <v>100</v>
      </c>
      <c r="C8" s="33" t="n">
        <v>0.15</v>
      </c>
      <c r="D8" s="33" t="n">
        <v>0.1</v>
      </c>
      <c r="E8" s="34" t="n">
        <v>-0.05</v>
      </c>
      <c r="F8" s="35" t="n">
        <v>-10000</v>
      </c>
    </row>
    <row r="9" customFormat="false" ht="15" hidden="false" customHeight="true" outlineLevel="0" collapsed="false">
      <c r="B9" s="36" t="s">
        <v>101</v>
      </c>
      <c r="C9" s="37" t="n">
        <v>0.15</v>
      </c>
      <c r="D9" s="37" t="n">
        <v>0.1</v>
      </c>
      <c r="E9" s="38" t="n">
        <v>-0.05</v>
      </c>
      <c r="F9" s="39" t="n">
        <v>-10000</v>
      </c>
    </row>
    <row r="10" customFormat="false" ht="15" hidden="false" customHeight="true" outlineLevel="0" collapsed="false">
      <c r="B10" s="32" t="s">
        <v>102</v>
      </c>
      <c r="C10" s="33" t="n">
        <v>0.137</v>
      </c>
      <c r="D10" s="33" t="n">
        <v>0.1</v>
      </c>
      <c r="E10" s="34" t="n">
        <v>-0.037</v>
      </c>
      <c r="F10" s="35" t="n">
        <v>-7400</v>
      </c>
    </row>
    <row r="11" customFormat="false" ht="15" hidden="false" customHeight="true" outlineLevel="0" collapsed="false">
      <c r="B11" s="32" t="s">
        <v>103</v>
      </c>
      <c r="C11" s="33" t="n">
        <v>0.1245</v>
      </c>
      <c r="D11" s="33" t="n">
        <v>0.1</v>
      </c>
      <c r="E11" s="34" t="n">
        <v>-0.0245</v>
      </c>
      <c r="F11" s="35" t="n">
        <v>-4900</v>
      </c>
    </row>
    <row r="12" customFormat="false" ht="15" hidden="false" customHeight="true" outlineLevel="0" collapsed="false">
      <c r="B12" s="36" t="s">
        <v>104</v>
      </c>
      <c r="C12" s="37" t="n">
        <v>0.1123</v>
      </c>
      <c r="D12" s="37" t="n">
        <v>0.1</v>
      </c>
      <c r="E12" s="38" t="n">
        <v>-0.0123</v>
      </c>
      <c r="F12" s="39" t="n">
        <v>-2460</v>
      </c>
    </row>
    <row r="13" customFormat="false" ht="15" hidden="false" customHeight="true" outlineLevel="0" collapsed="false">
      <c r="B13" s="32" t="s">
        <v>105</v>
      </c>
      <c r="C13" s="33" t="n">
        <v>0.1005</v>
      </c>
      <c r="D13" s="33" t="n">
        <v>0.0895</v>
      </c>
      <c r="E13" s="34" t="n">
        <v>-0.011</v>
      </c>
      <c r="F13" s="35" t="n">
        <v>-2201</v>
      </c>
    </row>
    <row r="14" customFormat="false" ht="15" hidden="false" customHeight="true" outlineLevel="0" collapsed="false">
      <c r="B14" s="32" t="s">
        <v>106</v>
      </c>
      <c r="C14" s="33" t="n">
        <v>0.0891</v>
      </c>
      <c r="D14" s="33" t="n">
        <v>0.0793</v>
      </c>
      <c r="E14" s="34" t="n">
        <v>-0.00980000000000001</v>
      </c>
      <c r="F14" s="35" t="n">
        <v>-1960</v>
      </c>
    </row>
    <row r="15" customFormat="false" ht="15" hidden="false" customHeight="true" outlineLevel="0" collapsed="false">
      <c r="B15" s="32" t="s">
        <v>107</v>
      </c>
      <c r="C15" s="33" t="n">
        <v>0.078</v>
      </c>
      <c r="D15" s="33" t="n">
        <v>0.0695</v>
      </c>
      <c r="E15" s="34" t="n">
        <v>-0.0085</v>
      </c>
      <c r="F15" s="35" t="n">
        <v>-1700</v>
      </c>
    </row>
    <row r="16" customFormat="false" ht="15" hidden="false" customHeight="true" outlineLevel="0" collapsed="false">
      <c r="B16" s="32" t="s">
        <v>108</v>
      </c>
      <c r="C16" s="33" t="n">
        <v>0.0673</v>
      </c>
      <c r="D16" s="33" t="n">
        <v>0.0599</v>
      </c>
      <c r="E16" s="34" t="n">
        <v>-0.0074</v>
      </c>
      <c r="F16" s="35" t="n">
        <v>-1480</v>
      </c>
    </row>
    <row r="17" customFormat="false" ht="15" hidden="false" customHeight="true" outlineLevel="0" collapsed="false">
      <c r="B17" s="32" t="s">
        <v>109</v>
      </c>
      <c r="C17" s="33" t="n">
        <v>0.0568</v>
      </c>
      <c r="D17" s="33" t="n">
        <v>0.0506</v>
      </c>
      <c r="E17" s="34" t="n">
        <v>-0.0062</v>
      </c>
      <c r="F17" s="35" t="n">
        <v>-1241</v>
      </c>
    </row>
    <row r="18" customFormat="false" ht="15" hidden="false" customHeight="true" outlineLevel="0" collapsed="false">
      <c r="B18" s="32" t="s">
        <v>110</v>
      </c>
      <c r="C18" s="33" t="n">
        <v>0.0467</v>
      </c>
      <c r="D18" s="33" t="n">
        <v>0.0416</v>
      </c>
      <c r="E18" s="34" t="n">
        <v>-0.0051</v>
      </c>
      <c r="F18" s="35" t="n">
        <v>-1020</v>
      </c>
    </row>
    <row r="19" customFormat="false" ht="15" hidden="false" customHeight="true" outlineLevel="0" collapsed="false">
      <c r="B19" s="32" t="s">
        <v>111</v>
      </c>
      <c r="C19" s="33" t="n">
        <v>0.0368</v>
      </c>
      <c r="D19" s="33" t="n">
        <v>0.0328</v>
      </c>
      <c r="E19" s="34" t="n">
        <v>-0.004</v>
      </c>
      <c r="F19" s="35" t="n">
        <v>-800</v>
      </c>
    </row>
    <row r="20" customFormat="false" ht="15" hidden="false" customHeight="true" outlineLevel="0" collapsed="false">
      <c r="B20" s="32" t="s">
        <v>112</v>
      </c>
      <c r="C20" s="33" t="n">
        <v>0.0272</v>
      </c>
      <c r="D20" s="33" t="n">
        <v>0.0242</v>
      </c>
      <c r="E20" s="34" t="n">
        <v>-0.003</v>
      </c>
      <c r="F20" s="35" t="n">
        <v>-600</v>
      </c>
    </row>
    <row r="21" customFormat="false" ht="15" hidden="false" customHeight="true" outlineLevel="0" collapsed="false">
      <c r="B21" s="32" t="s">
        <v>113</v>
      </c>
      <c r="C21" s="33" t="n">
        <v>0.0179</v>
      </c>
      <c r="D21" s="33" t="n">
        <v>0.0159</v>
      </c>
      <c r="E21" s="34" t="n">
        <v>-0.002</v>
      </c>
      <c r="F21" s="35" t="n">
        <v>-400</v>
      </c>
    </row>
    <row r="22" customFormat="false" ht="15" hidden="false" customHeight="true" outlineLevel="0" collapsed="false">
      <c r="B22" s="32" t="s">
        <v>114</v>
      </c>
      <c r="C22" s="33" t="n">
        <v>0.0088</v>
      </c>
      <c r="D22" s="33" t="n">
        <v>0.0079</v>
      </c>
      <c r="E22" s="34" t="n">
        <v>-0.0009</v>
      </c>
      <c r="F22" s="35" t="n">
        <v>-180</v>
      </c>
    </row>
    <row r="23" customFormat="false" ht="15" hidden="false" customHeight="true" outlineLevel="0" collapsed="false">
      <c r="B23" s="36" t="s">
        <v>115</v>
      </c>
      <c r="C23" s="37" t="n">
        <v>0</v>
      </c>
      <c r="D23" s="37" t="n">
        <v>0</v>
      </c>
      <c r="E23" s="40" t="n">
        <v>0</v>
      </c>
      <c r="F23" s="41" t="n">
        <v>0</v>
      </c>
    </row>
    <row r="24" customFormat="false" ht="15" hidden="false" customHeight="true" outlineLevel="0" collapsed="false">
      <c r="B24" s="32" t="s">
        <v>116</v>
      </c>
      <c r="C24" s="33" t="n">
        <v>0</v>
      </c>
      <c r="D24" s="33" t="n">
        <v>0</v>
      </c>
      <c r="E24" s="42" t="n">
        <v>0</v>
      </c>
      <c r="F24" s="43" t="n">
        <v>0</v>
      </c>
    </row>
    <row r="26" customFormat="false" ht="15" hidden="false" customHeight="true" outlineLevel="0" collapsed="false">
      <c r="B26" s="20" t="s">
        <v>117</v>
      </c>
    </row>
    <row r="27" customFormat="false" ht="15" hidden="false" customHeight="true" outlineLevel="0" collapsed="false">
      <c r="B27" s="9" t="s">
        <v>118</v>
      </c>
    </row>
    <row r="28" customFormat="false" ht="15" hidden="false" customHeight="true" outlineLevel="0" collapsed="false">
      <c r="B28" s="9" t="s">
        <v>119</v>
      </c>
    </row>
    <row r="29" customFormat="false" ht="15" hidden="false" customHeight="true" outlineLevel="0" collapsed="false">
      <c r="B29" s="9" t="s">
        <v>120</v>
      </c>
    </row>
    <row r="30" customFormat="false" ht="15" hidden="false" customHeight="true" outlineLevel="0" collapsed="false">
      <c r="B30" s="9" t="s">
        <v>121</v>
      </c>
    </row>
    <row r="31" customFormat="false" ht="15" hidden="false" customHeight="true" outlineLevel="0" collapsed="false">
      <c r="B31" s="9" t="s">
        <v>122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62828"/>
    <pageSetUpPr fitToPage="false"/>
  </sheetPr>
  <dimension ref="B1:E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5"/>
    <col collapsed="false" customWidth="true" hidden="false" outlineLevel="0" max="3" min="3" style="1" width="30"/>
    <col collapsed="false" customWidth="true" hidden="false" outlineLevel="0" max="4" min="4" style="1" width="50"/>
    <col collapsed="false" customWidth="true" hidden="false" outlineLevel="0" max="5" min="5" style="1" width="12"/>
  </cols>
  <sheetData>
    <row r="1" customFormat="false" ht="23.25" hidden="false" customHeight="true" outlineLevel="0" collapsed="false">
      <c r="B1" s="2" t="s">
        <v>123</v>
      </c>
    </row>
    <row r="2" customFormat="false" ht="15" hidden="false" customHeight="true" outlineLevel="0" collapsed="false">
      <c r="B2" s="9" t="s">
        <v>124</v>
      </c>
    </row>
    <row r="4" customFormat="false" ht="15" hidden="false" customHeight="true" outlineLevel="0" collapsed="false">
      <c r="B4" s="12" t="s">
        <v>125</v>
      </c>
      <c r="C4" s="11" t="s">
        <v>126</v>
      </c>
      <c r="D4" s="11" t="s">
        <v>127</v>
      </c>
      <c r="E4" s="11" t="s">
        <v>128</v>
      </c>
    </row>
    <row r="5" customFormat="false" ht="49.5" hidden="false" customHeight="true" outlineLevel="0" collapsed="false">
      <c r="B5" s="44" t="n">
        <v>1</v>
      </c>
      <c r="C5" s="45" t="s">
        <v>129</v>
      </c>
      <c r="D5" s="46" t="s">
        <v>130</v>
      </c>
      <c r="E5" s="47"/>
    </row>
    <row r="6" customFormat="false" ht="49.5" hidden="false" customHeight="true" outlineLevel="0" collapsed="false">
      <c r="B6" s="44" t="n">
        <v>2</v>
      </c>
      <c r="C6" s="45" t="s">
        <v>131</v>
      </c>
      <c r="D6" s="46" t="s">
        <v>132</v>
      </c>
      <c r="E6" s="47"/>
    </row>
    <row r="7" customFormat="false" ht="49.5" hidden="false" customHeight="true" outlineLevel="0" collapsed="false">
      <c r="B7" s="44" t="n">
        <v>3</v>
      </c>
      <c r="C7" s="45" t="s">
        <v>133</v>
      </c>
      <c r="D7" s="46" t="s">
        <v>134</v>
      </c>
      <c r="E7" s="47"/>
    </row>
    <row r="8" customFormat="false" ht="49.5" hidden="false" customHeight="true" outlineLevel="0" collapsed="false">
      <c r="B8" s="44" t="n">
        <v>4</v>
      </c>
      <c r="C8" s="45" t="s">
        <v>135</v>
      </c>
      <c r="D8" s="46" t="s">
        <v>136</v>
      </c>
      <c r="E8" s="47"/>
    </row>
    <row r="9" customFormat="false" ht="49.5" hidden="false" customHeight="true" outlineLevel="0" collapsed="false">
      <c r="B9" s="44" t="n">
        <v>5</v>
      </c>
      <c r="C9" s="45" t="s">
        <v>137</v>
      </c>
      <c r="D9" s="46" t="s">
        <v>138</v>
      </c>
      <c r="E9" s="47"/>
    </row>
    <row r="11" customFormat="false" ht="15" hidden="false" customHeight="true" outlineLevel="0" collapsed="false">
      <c r="B11" s="20" t="s">
        <v>139</v>
      </c>
    </row>
    <row r="12" customFormat="false" ht="15" hidden="false" customHeight="true" outlineLevel="0" collapsed="false">
      <c r="B12" s="9" t="s">
        <v>140</v>
      </c>
    </row>
    <row r="13" customFormat="false" ht="15" hidden="false" customHeight="true" outlineLevel="0" collapsed="false">
      <c r="B13" s="9" t="s">
        <v>141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16161"/>
    <pageSetUpPr fitToPage="false"/>
  </sheetPr>
  <dimension ref="B2:B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80"/>
  </cols>
  <sheetData>
    <row r="2" customFormat="false" ht="19.5" hidden="false" customHeight="true" outlineLevel="0" collapsed="false">
      <c r="B2" s="2" t="s">
        <v>142</v>
      </c>
    </row>
    <row r="4" customFormat="false" ht="16.5" hidden="false" customHeight="true" outlineLevel="0" collapsed="false">
      <c r="B4" s="48" t="s">
        <v>143</v>
      </c>
    </row>
    <row r="5" customFormat="false" ht="43.5" hidden="false" customHeight="true" outlineLevel="0" collapsed="false">
      <c r="B5" s="49" t="s">
        <v>144</v>
      </c>
    </row>
    <row r="7" customFormat="false" ht="16.5" hidden="false" customHeight="true" outlineLevel="0" collapsed="false">
      <c r="B7" s="48" t="s">
        <v>145</v>
      </c>
    </row>
    <row r="8" customFormat="false" ht="43.5" hidden="false" customHeight="true" outlineLevel="0" collapsed="false">
      <c r="B8" s="49" t="s">
        <v>146</v>
      </c>
    </row>
    <row r="10" customFormat="false" ht="16.5" hidden="false" customHeight="true" outlineLevel="0" collapsed="false">
      <c r="B10" s="48" t="s">
        <v>147</v>
      </c>
    </row>
    <row r="11" customFormat="false" ht="43.5" hidden="false" customHeight="true" outlineLevel="0" collapsed="false">
      <c r="B11" s="49" t="s">
        <v>148</v>
      </c>
    </row>
    <row r="13" customFormat="false" ht="16.5" hidden="false" customHeight="true" outlineLevel="0" collapsed="false">
      <c r="B13" s="48" t="s">
        <v>149</v>
      </c>
    </row>
    <row r="14" customFormat="false" ht="29.25" hidden="false" customHeight="true" outlineLevel="0" collapsed="false">
      <c r="B14" s="49" t="s">
        <v>150</v>
      </c>
    </row>
    <row r="16" customFormat="false" ht="15" hidden="false" customHeight="true" outlineLevel="0" collapsed="false">
      <c r="B16" s="9" t="s">
        <v>151</v>
      </c>
    </row>
    <row r="17" customFormat="false" ht="15" hidden="false" customHeight="true" outlineLevel="0" collapsed="false">
      <c r="B17" s="9" t="s">
        <v>152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2026-04-23T01:00:11Z</dcterms:created>
  <dc:creator>openpyxl</dc:creator>
  <dc:description/>
  <dc:language>en-US</dc:language>
  <cp:lastModifiedBy/>
  <dcterms:modified xsi:type="dcterms:W3CDTF">2026-04-23T01:29:26Z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