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5.xml.rels" ContentType="application/vnd.openxmlformats-package.relationship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はじめに" sheetId="1" state="visible" r:id="rId3"/>
    <sheet name="①提出範囲 早見表" sheetId="2" state="visible" r:id="rId4"/>
    <sheet name="②提出判定フロー" sheetId="3" state="visible" r:id="rId5"/>
    <sheet name="③退職所得控除 早見表" sheetId="4" state="visible" r:id="rId6"/>
    <sheet name="④税額 計算シート" sheetId="5" state="visible" r:id="rId7"/>
    <sheet name="⑤実務チェックリスト" sheetId="6" state="visible" r:id="rId8"/>
    <sheet name="⑥ご利用にあたって" sheetId="7" state="visible" r:id="rId9"/>
  </sheet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C7" authorId="0">
      <text>
        <r>
          <rPr>
            <sz val="10"/>
            <rFont val="Noto Sans CJK SC"/>
            <family val="2"/>
          </rPr>
          <t xml:space="preserve">選択肢</t>
        </r>
        <r>
          <rPr>
            <sz val="10"/>
            <rFont val="Arial"/>
            <family val="2"/>
          </rPr>
          <t xml:space="preserve">: </t>
        </r>
        <r>
          <rPr>
            <sz val="10"/>
            <rFont val="Noto Sans CJK SC"/>
            <family val="2"/>
          </rPr>
          <t xml:space="preserve">役員 </t>
        </r>
        <r>
          <rPr>
            <sz val="10"/>
            <rFont val="Arial"/>
            <family val="2"/>
          </rPr>
          <t xml:space="preserve">/ </t>
        </r>
        <r>
          <rPr>
            <sz val="10"/>
            <rFont val="Noto Sans CJK SC"/>
            <family val="2"/>
          </rPr>
          <t xml:space="preserve">従業員 </t>
        </r>
        <r>
          <rPr>
            <sz val="10"/>
            <rFont val="Arial"/>
            <family val="2"/>
          </rPr>
          <t xml:space="preserve">/ </t>
        </r>
        <r>
          <rPr>
            <sz val="10"/>
            <rFont val="Noto Sans CJK SC"/>
            <family val="2"/>
          </rPr>
          <t xml:space="preserve">非居住者 </t>
        </r>
        <r>
          <rPr>
            <sz val="10"/>
            <rFont val="Arial"/>
            <family val="2"/>
          </rPr>
          <t xml:space="preserve">/ </t>
        </r>
        <r>
          <rPr>
            <sz val="10"/>
            <rFont val="Noto Sans CJK SC"/>
            <family val="2"/>
          </rPr>
          <t xml:space="preserve">死亡退職</t>
        </r>
      </text>
    </comment>
    <comment ref="C8" authorId="0">
      <text>
        <r>
          <rPr>
            <sz val="10"/>
            <rFont val="Noto Sans CJK SC"/>
            <family val="2"/>
          </rPr>
          <t xml:space="preserve">選択肢</t>
        </r>
        <r>
          <rPr>
            <sz val="10"/>
            <rFont val="Arial"/>
            <family val="2"/>
          </rPr>
          <t xml:space="preserve">: </t>
        </r>
        <r>
          <rPr>
            <sz val="10"/>
            <rFont val="Noto Sans CJK SC"/>
            <family val="2"/>
          </rPr>
          <t xml:space="preserve">居住者 </t>
        </r>
        <r>
          <rPr>
            <sz val="10"/>
            <rFont val="Arial"/>
            <family val="2"/>
          </rPr>
          <t xml:space="preserve">/ </t>
        </r>
        <r>
          <rPr>
            <sz val="10"/>
            <rFont val="Noto Sans CJK SC"/>
            <family val="2"/>
          </rPr>
          <t xml:space="preserve">非居住者</t>
        </r>
      </text>
    </comment>
  </commentList>
</comments>
</file>

<file path=xl/comments5.xml><?xml version="1.0" encoding="utf-8"?>
<comments xmlns="http://schemas.openxmlformats.org/spreadsheetml/2006/main" xmlns:xdr="http://schemas.openxmlformats.org/drawingml/2006/spreadsheetDrawing">
  <authors>
    <author>Unknown Author</author>
  </authors>
  <commentList>
    <comment ref="C8" authorId="0">
      <text>
        <r>
          <rPr>
            <sz val="10"/>
            <rFont val="Noto Sans CJK SC"/>
            <family val="2"/>
          </rPr>
          <t xml:space="preserve">選択肢</t>
        </r>
        <r>
          <rPr>
            <sz val="10"/>
            <rFont val="Arial"/>
            <family val="2"/>
          </rPr>
          <t xml:space="preserve">: </t>
        </r>
        <r>
          <rPr>
            <sz val="10"/>
            <rFont val="Noto Sans CJK SC"/>
            <family val="2"/>
          </rPr>
          <t xml:space="preserve">該当しない </t>
        </r>
        <r>
          <rPr>
            <sz val="10"/>
            <rFont val="Arial"/>
            <family val="2"/>
          </rPr>
          <t xml:space="preserve">/ </t>
        </r>
        <r>
          <rPr>
            <sz val="10"/>
            <rFont val="Noto Sans CJK SC"/>
            <family val="2"/>
          </rPr>
          <t xml:space="preserve">該当する </t>
        </r>
        <r>
          <rPr>
            <sz val="10"/>
            <rFont val="Arial"/>
            <family val="2"/>
          </rPr>
          <t xml:space="preserve">(</t>
        </r>
        <r>
          <rPr>
            <sz val="10"/>
            <rFont val="Noto Sans CJK SC"/>
            <family val="2"/>
          </rPr>
          <t xml:space="preserve">該当で控除</t>
        </r>
        <r>
          <rPr>
            <sz val="10"/>
            <rFont val="Arial"/>
            <family val="2"/>
          </rPr>
          <t xml:space="preserve">+100</t>
        </r>
        <r>
          <rPr>
            <sz val="10"/>
            <rFont val="Noto Sans CJK SC"/>
            <family val="2"/>
          </rPr>
          <t xml:space="preserve">万円</t>
        </r>
        <r>
          <rPr>
            <sz val="10"/>
            <rFont val="Arial"/>
            <family val="2"/>
          </rPr>
          <t xml:space="preserve">)</t>
        </r>
      </text>
    </comment>
    <comment ref="C9" authorId="0">
      <text>
        <r>
          <rPr>
            <sz val="10"/>
            <rFont val="Noto Sans CJK SC"/>
            <family val="2"/>
          </rPr>
          <t xml:space="preserve">選択肢</t>
        </r>
        <r>
          <rPr>
            <sz val="10"/>
            <rFont val="Arial"/>
            <family val="2"/>
          </rPr>
          <t xml:space="preserve">:
</t>
        </r>
        <r>
          <rPr>
            <sz val="10"/>
            <rFont val="Noto Sans CJK SC"/>
            <family val="2"/>
          </rPr>
          <t xml:space="preserve">一般 </t>
        </r>
        <r>
          <rPr>
            <sz val="10"/>
            <rFont val="Arial"/>
            <family val="2"/>
          </rPr>
          <t xml:space="preserve">= </t>
        </r>
        <r>
          <rPr>
            <sz val="10"/>
            <rFont val="Noto Sans CJK SC"/>
            <family val="2"/>
          </rPr>
          <t xml:space="preserve">通常</t>
        </r>
        <r>
          <rPr>
            <sz val="10"/>
            <rFont val="Arial"/>
            <family val="2"/>
          </rPr>
          <t xml:space="preserve">(1/2</t>
        </r>
        <r>
          <rPr>
            <sz val="10"/>
            <rFont val="Noto Sans CJK SC"/>
            <family val="2"/>
          </rPr>
          <t xml:space="preserve">課税</t>
        </r>
        <r>
          <rPr>
            <sz val="10"/>
            <rFont val="Arial"/>
            <family val="2"/>
          </rPr>
          <t xml:space="preserve">)
</t>
        </r>
        <r>
          <rPr>
            <sz val="10"/>
            <rFont val="Noto Sans CJK SC"/>
            <family val="2"/>
          </rPr>
          <t xml:space="preserve">短期 </t>
        </r>
        <r>
          <rPr>
            <sz val="10"/>
            <rFont val="Arial"/>
            <family val="2"/>
          </rPr>
          <t xml:space="preserve">= </t>
        </r>
        <r>
          <rPr>
            <sz val="10"/>
            <rFont val="Noto Sans CJK SC"/>
            <family val="2"/>
          </rPr>
          <t xml:space="preserve">勤続</t>
        </r>
        <r>
          <rPr>
            <sz val="10"/>
            <rFont val="Arial"/>
            <family val="2"/>
          </rPr>
          <t xml:space="preserve">5</t>
        </r>
        <r>
          <rPr>
            <sz val="10"/>
            <rFont val="Noto Sans CJK SC"/>
            <family val="2"/>
          </rPr>
          <t xml:space="preserve">年以下の一般従業員。退職所得控除後の金額のうち</t>
        </r>
        <r>
          <rPr>
            <sz val="10"/>
            <rFont val="Arial"/>
            <family val="2"/>
          </rPr>
          <t xml:space="preserve">300</t>
        </r>
        <r>
          <rPr>
            <sz val="10"/>
            <rFont val="Noto Sans CJK SC"/>
            <family val="2"/>
          </rPr>
          <t xml:space="preserve">万円超の部分は</t>
        </r>
        <r>
          <rPr>
            <sz val="10"/>
            <rFont val="Arial"/>
            <family val="2"/>
          </rPr>
          <t xml:space="preserve">1/2</t>
        </r>
        <r>
          <rPr>
            <sz val="10"/>
            <rFont val="Noto Sans CJK SC"/>
            <family val="2"/>
          </rPr>
          <t xml:space="preserve">なし
特定役員 </t>
        </r>
        <r>
          <rPr>
            <sz val="10"/>
            <rFont val="Arial"/>
            <family val="2"/>
          </rPr>
          <t xml:space="preserve">= </t>
        </r>
        <r>
          <rPr>
            <sz val="10"/>
            <rFont val="Noto Sans CJK SC"/>
            <family val="2"/>
          </rPr>
          <t xml:space="preserve">勤続</t>
        </r>
        <r>
          <rPr>
            <sz val="10"/>
            <rFont val="Arial"/>
            <family val="2"/>
          </rPr>
          <t xml:space="preserve">5</t>
        </r>
        <r>
          <rPr>
            <sz val="10"/>
            <rFont val="Noto Sans CJK SC"/>
            <family val="2"/>
          </rPr>
          <t xml:space="preserve">年以下の役員等。</t>
        </r>
        <r>
          <rPr>
            <sz val="10"/>
            <rFont val="Arial"/>
            <family val="2"/>
          </rPr>
          <t xml:space="preserve">1/2</t>
        </r>
        <r>
          <rPr>
            <sz val="10"/>
            <rFont val="Noto Sans CJK SC"/>
            <family val="2"/>
          </rPr>
          <t xml:space="preserve">課税の適用なし</t>
        </r>
      </text>
    </comment>
    <comment ref="C10" authorId="0">
      <text>
        <r>
          <rPr>
            <sz val="10"/>
            <rFont val="Noto Sans CJK SC"/>
            <family val="2"/>
          </rPr>
          <t xml:space="preserve">選択肢</t>
        </r>
        <r>
          <rPr>
            <sz val="10"/>
            <rFont val="Arial"/>
            <family val="2"/>
          </rPr>
          <t xml:space="preserve">:
</t>
        </r>
        <r>
          <rPr>
            <sz val="10"/>
            <rFont val="Noto Sans CJK SC"/>
            <family val="2"/>
          </rPr>
          <t xml:space="preserve">提出あり </t>
        </r>
        <r>
          <rPr>
            <sz val="10"/>
            <rFont val="Arial"/>
            <family val="2"/>
          </rPr>
          <t xml:space="preserve">= </t>
        </r>
        <r>
          <rPr>
            <sz val="10"/>
            <rFont val="Noto Sans CJK SC"/>
            <family val="2"/>
          </rPr>
          <t xml:space="preserve">通常の源泉徴収</t>
        </r>
        <r>
          <rPr>
            <sz val="10"/>
            <rFont val="Arial"/>
            <family val="2"/>
          </rPr>
          <t xml:space="preserve">(</t>
        </r>
        <r>
          <rPr>
            <sz val="10"/>
            <rFont val="Noto Sans CJK SC"/>
            <family val="2"/>
          </rPr>
          <t xml:space="preserve">分離課税・速算表</t>
        </r>
        <r>
          <rPr>
            <sz val="10"/>
            <rFont val="Arial"/>
            <family val="2"/>
          </rPr>
          <t xml:space="preserve">)
</t>
        </r>
        <r>
          <rPr>
            <sz val="10"/>
            <rFont val="Noto Sans CJK SC"/>
            <family val="2"/>
          </rPr>
          <t xml:space="preserve">提出なし </t>
        </r>
        <r>
          <rPr>
            <sz val="10"/>
            <rFont val="Arial"/>
            <family val="2"/>
          </rPr>
          <t xml:space="preserve">= </t>
        </r>
        <r>
          <rPr>
            <sz val="10"/>
            <rFont val="Noto Sans CJK SC"/>
            <family val="2"/>
          </rPr>
          <t xml:space="preserve">一律</t>
        </r>
        <r>
          <rPr>
            <sz val="10"/>
            <rFont val="Arial"/>
            <family val="2"/>
          </rPr>
          <t xml:space="preserve">20.42%(</t>
        </r>
        <r>
          <rPr>
            <sz val="10"/>
            <rFont val="Noto Sans CJK SC"/>
            <family val="2"/>
          </rPr>
          <t xml:space="preserve">所得税</t>
        </r>
        <r>
          <rPr>
            <sz val="10"/>
            <rFont val="Arial"/>
            <family val="2"/>
          </rPr>
          <t xml:space="preserve">20%+</t>
        </r>
        <r>
          <rPr>
            <sz val="10"/>
            <rFont val="Noto Sans CJK SC"/>
            <family val="2"/>
          </rPr>
          <t xml:space="preserve">復興特別所得税</t>
        </r>
        <r>
          <rPr>
            <sz val="10"/>
            <rFont val="Arial"/>
            <family val="2"/>
          </rPr>
          <t xml:space="preserve">0.42%)</t>
        </r>
        <r>
          <rPr>
            <sz val="10"/>
            <rFont val="Noto Sans CJK SC"/>
            <family val="2"/>
          </rPr>
          <t xml:space="preserve">で源泉徴収</t>
        </r>
      </text>
    </comment>
  </commentList>
</comments>
</file>

<file path=xl/sharedStrings.xml><?xml version="1.0" encoding="utf-8"?>
<sst xmlns="http://schemas.openxmlformats.org/spreadsheetml/2006/main" count="333" uniqueCount="259">
  <si>
    <r>
      <rPr>
        <b val="true"/>
        <sz val="16"/>
        <color rgb="FFFFFFFF"/>
        <rFont val="Noto Sans CJK SC"/>
        <family val="2"/>
      </rPr>
      <t xml:space="preserve">退職所得の源泉徴収票  提出判定 </t>
    </r>
    <r>
      <rPr>
        <b val="true"/>
        <sz val="16"/>
        <color rgb="FFFFFFFF"/>
        <rFont val="Arial"/>
        <family val="0"/>
        <charset val="1"/>
      </rPr>
      <t xml:space="preserve">&amp; </t>
    </r>
    <r>
      <rPr>
        <b val="true"/>
        <sz val="16"/>
        <color rgb="FFFFFFFF"/>
        <rFont val="Noto Sans CJK SC"/>
        <family val="2"/>
      </rPr>
      <t xml:space="preserve">実務チェックシート</t>
    </r>
  </si>
  <si>
    <r>
      <rPr>
        <i val="true"/>
        <sz val="10"/>
        <color rgb="FF595959"/>
        <rFont val="Noto Sans CJK SC"/>
        <family val="2"/>
      </rPr>
      <t xml:space="preserve">令和</t>
    </r>
    <r>
      <rPr>
        <i val="true"/>
        <sz val="10"/>
        <color rgb="FF595959"/>
        <rFont val="Arial"/>
        <family val="0"/>
        <charset val="1"/>
      </rPr>
      <t xml:space="preserve">8</t>
    </r>
    <r>
      <rPr>
        <i val="true"/>
        <sz val="10"/>
        <color rgb="FF595959"/>
        <rFont val="Noto Sans CJK SC"/>
        <family val="2"/>
      </rPr>
      <t xml:space="preserve">年</t>
    </r>
    <r>
      <rPr>
        <i val="true"/>
        <sz val="10"/>
        <color rgb="FF595959"/>
        <rFont val="Arial"/>
        <family val="0"/>
        <charset val="1"/>
      </rPr>
      <t xml:space="preserve">1</t>
    </r>
    <r>
      <rPr>
        <i val="true"/>
        <sz val="10"/>
        <color rgb="FF595959"/>
        <rFont val="Noto Sans CJK SC"/>
        <family val="2"/>
      </rPr>
      <t xml:space="preserve">月</t>
    </r>
    <r>
      <rPr>
        <i val="true"/>
        <sz val="10"/>
        <color rgb="FF595959"/>
        <rFont val="Arial"/>
        <family val="0"/>
        <charset val="1"/>
      </rPr>
      <t xml:space="preserve">1</t>
    </r>
    <r>
      <rPr>
        <i val="true"/>
        <sz val="10"/>
        <color rgb="FF595959"/>
        <rFont val="Noto Sans CJK SC"/>
        <family val="2"/>
      </rPr>
      <t xml:space="preserve">日以後 改正対応版 </t>
    </r>
    <r>
      <rPr>
        <i val="true"/>
        <sz val="10"/>
        <color rgb="FF595959"/>
        <rFont val="Arial"/>
        <family val="0"/>
        <charset val="1"/>
      </rPr>
      <t xml:space="preserve">/ </t>
    </r>
    <r>
      <rPr>
        <i val="true"/>
        <sz val="10"/>
        <color rgb="FF595959"/>
        <rFont val="Noto Sans CJK SC"/>
        <family val="2"/>
      </rPr>
      <t xml:space="preserve">人事労務担当者向け</t>
    </r>
  </si>
  <si>
    <r>
      <rPr>
        <b val="true"/>
        <sz val="11"/>
        <color rgb="FFFFFFFF"/>
        <rFont val="Noto Sans CJK SC"/>
        <family val="2"/>
      </rPr>
      <t xml:space="preserve">  【重要】令和</t>
    </r>
    <r>
      <rPr>
        <b val="true"/>
        <sz val="11"/>
        <color rgb="FFFFFFFF"/>
        <rFont val="Arial"/>
        <family val="0"/>
        <charset val="1"/>
      </rPr>
      <t xml:space="preserve">8</t>
    </r>
    <r>
      <rPr>
        <b val="true"/>
        <sz val="11"/>
        <color rgb="FFFFFFFF"/>
        <rFont val="Noto Sans CJK SC"/>
        <family val="2"/>
      </rPr>
      <t xml:space="preserve">年</t>
    </r>
    <r>
      <rPr>
        <b val="true"/>
        <sz val="11"/>
        <color rgb="FFFFFFFF"/>
        <rFont val="Arial"/>
        <family val="0"/>
        <charset val="1"/>
      </rPr>
      <t xml:space="preserve">1</t>
    </r>
    <r>
      <rPr>
        <b val="true"/>
        <sz val="11"/>
        <color rgb="FFFFFFFF"/>
        <rFont val="Noto Sans CJK SC"/>
        <family val="2"/>
      </rPr>
      <t xml:space="preserve">月</t>
    </r>
    <r>
      <rPr>
        <b val="true"/>
        <sz val="11"/>
        <color rgb="FFFFFFFF"/>
        <rFont val="Arial"/>
        <family val="0"/>
        <charset val="1"/>
      </rPr>
      <t xml:space="preserve">1</t>
    </r>
    <r>
      <rPr>
        <b val="true"/>
        <sz val="11"/>
        <color rgb="FFFFFFFF"/>
        <rFont val="Noto Sans CJK SC"/>
        <family val="2"/>
      </rPr>
      <t xml:space="preserve">日からの改正ポイント</t>
    </r>
  </si>
  <si>
    <t xml:space="preserve">①</t>
  </si>
  <si>
    <t xml:space="preserve">源泉徴収票の提出範囲が『役員のみ』→『全ての居住者（全従業員）』に拡大</t>
  </si>
  <si>
    <r>
      <rPr>
        <sz val="9"/>
        <color rgb="FF595959"/>
        <rFont val="Noto Sans CJK SC"/>
        <family val="2"/>
      </rPr>
      <t xml:space="preserve">　令和</t>
    </r>
    <r>
      <rPr>
        <sz val="9"/>
        <color rgb="FF595959"/>
        <rFont val="Arial"/>
        <family val="0"/>
        <charset val="1"/>
      </rPr>
      <t xml:space="preserve">8</t>
    </r>
    <r>
      <rPr>
        <sz val="9"/>
        <color rgb="FF595959"/>
        <rFont val="Noto Sans CJK SC"/>
        <family val="2"/>
      </rPr>
      <t xml:space="preserve">年</t>
    </r>
    <r>
      <rPr>
        <sz val="9"/>
        <color rgb="FF595959"/>
        <rFont val="Arial"/>
        <family val="0"/>
        <charset val="1"/>
      </rPr>
      <t xml:space="preserve">1</t>
    </r>
    <r>
      <rPr>
        <sz val="9"/>
        <color rgb="FF595959"/>
        <rFont val="Noto Sans CJK SC"/>
        <family val="2"/>
      </rPr>
      <t xml:space="preserve">月</t>
    </r>
    <r>
      <rPr>
        <sz val="9"/>
        <color rgb="FF595959"/>
        <rFont val="Arial"/>
        <family val="0"/>
        <charset val="1"/>
      </rPr>
      <t xml:space="preserve">1</t>
    </r>
    <r>
      <rPr>
        <sz val="9"/>
        <color rgb="FF595959"/>
        <rFont val="Noto Sans CJK SC"/>
        <family val="2"/>
      </rPr>
      <t xml:space="preserve">日以後に支払うべき退職手当等から適用。支払日ベースで判断します（退職日ではありません）。</t>
    </r>
  </si>
  <si>
    <t xml:space="preserve">②</t>
  </si>
  <si>
    <r>
      <rPr>
        <b val="true"/>
        <sz val="10"/>
        <color rgb="FF000000"/>
        <rFont val="Noto Sans CJK SC"/>
        <family val="2"/>
      </rPr>
      <t xml:space="preserve">市区町村への提出は当分の間省略可</t>
    </r>
    <r>
      <rPr>
        <b val="true"/>
        <sz val="10"/>
        <color rgb="FF000000"/>
        <rFont val="Arial"/>
        <family val="0"/>
        <charset val="1"/>
      </rPr>
      <t xml:space="preserve">(</t>
    </r>
    <r>
      <rPr>
        <b val="true"/>
        <sz val="10"/>
        <color rgb="FF000000"/>
        <rFont val="Noto Sans CJK SC"/>
        <family val="2"/>
      </rPr>
      <t xml:space="preserve">経過措置</t>
    </r>
    <r>
      <rPr>
        <b val="true"/>
        <sz val="10"/>
        <color rgb="FF000000"/>
        <rFont val="Arial"/>
        <family val="0"/>
        <charset val="1"/>
      </rPr>
      <t xml:space="preserve">)</t>
    </r>
  </si>
  <si>
    <r>
      <rPr>
        <sz val="9"/>
        <color rgb="FF595959"/>
        <rFont val="Noto Sans CJK SC"/>
        <family val="2"/>
      </rPr>
      <t xml:space="preserve">　</t>
    </r>
    <r>
      <rPr>
        <sz val="9"/>
        <color rgb="FF595959"/>
        <rFont val="Arial"/>
        <family val="0"/>
        <charset val="1"/>
      </rPr>
      <t xml:space="preserve">eLTAX</t>
    </r>
    <r>
      <rPr>
        <sz val="9"/>
        <color rgb="FF595959"/>
        <rFont val="Noto Sans CJK SC"/>
        <family val="2"/>
      </rPr>
      <t xml:space="preserve">による簡便な提出方法が整備されるまでの間、特別徴収票の市区町村への提出を省略可能。税務署への提出は必須です。</t>
    </r>
  </si>
  <si>
    <t xml:space="preserve">③</t>
  </si>
  <si>
    <r>
      <rPr>
        <b val="true"/>
        <sz val="10"/>
        <color rgb="FF000000"/>
        <rFont val="Noto Sans CJK SC"/>
        <family val="2"/>
      </rPr>
      <t xml:space="preserve">退職所得控除の調整規定が</t>
    </r>
    <r>
      <rPr>
        <b val="true"/>
        <sz val="10"/>
        <color rgb="FF000000"/>
        <rFont val="Arial"/>
        <family val="0"/>
        <charset val="1"/>
      </rPr>
      <t xml:space="preserve">5</t>
    </r>
    <r>
      <rPr>
        <b val="true"/>
        <sz val="10"/>
        <color rgb="FF000000"/>
        <rFont val="Noto Sans CJK SC"/>
        <family val="2"/>
      </rPr>
      <t xml:space="preserve">年ルール→</t>
    </r>
    <r>
      <rPr>
        <b val="true"/>
        <sz val="10"/>
        <color rgb="FF000000"/>
        <rFont val="Arial"/>
        <family val="0"/>
        <charset val="1"/>
      </rPr>
      <t xml:space="preserve">10</t>
    </r>
    <r>
      <rPr>
        <b val="true"/>
        <sz val="10"/>
        <color rgb="FF000000"/>
        <rFont val="Noto Sans CJK SC"/>
        <family val="2"/>
      </rPr>
      <t xml:space="preserve">年</t>
    </r>
    <r>
      <rPr>
        <b val="true"/>
        <sz val="10"/>
        <color rgb="FF000000"/>
        <rFont val="Arial"/>
        <family val="0"/>
        <charset val="1"/>
      </rPr>
      <t xml:space="preserve">(9</t>
    </r>
    <r>
      <rPr>
        <b val="true"/>
        <sz val="10"/>
        <color rgb="FF000000"/>
        <rFont val="Noto Sans CJK SC"/>
        <family val="2"/>
      </rPr>
      <t xml:space="preserve">年</t>
    </r>
    <r>
      <rPr>
        <b val="true"/>
        <sz val="10"/>
        <color rgb="FF000000"/>
        <rFont val="Arial"/>
        <family val="0"/>
        <charset val="1"/>
      </rPr>
      <t xml:space="preserve">)</t>
    </r>
    <r>
      <rPr>
        <b val="true"/>
        <sz val="10"/>
        <color rgb="FF000000"/>
        <rFont val="Noto Sans CJK SC"/>
        <family val="2"/>
      </rPr>
      <t xml:space="preserve">ルールに延長</t>
    </r>
  </si>
  <si>
    <r>
      <rPr>
        <sz val="9"/>
        <color rgb="FF595959"/>
        <rFont val="Noto Sans CJK SC"/>
        <family val="2"/>
      </rPr>
      <t xml:space="preserve">　</t>
    </r>
    <r>
      <rPr>
        <sz val="9"/>
        <color rgb="FF595959"/>
        <rFont val="Arial"/>
        <family val="0"/>
        <charset val="1"/>
      </rPr>
      <t xml:space="preserve">DC</t>
    </r>
    <r>
      <rPr>
        <sz val="9"/>
        <color rgb="FF595959"/>
        <rFont val="Noto Sans CJK SC"/>
        <family val="2"/>
      </rPr>
      <t xml:space="preserve">一時金</t>
    </r>
    <r>
      <rPr>
        <sz val="9"/>
        <color rgb="FF595959"/>
        <rFont val="Arial"/>
        <family val="0"/>
        <charset val="1"/>
      </rPr>
      <t xml:space="preserve">(iDeCo</t>
    </r>
    <r>
      <rPr>
        <sz val="9"/>
        <color rgb="FF595959"/>
        <rFont val="Noto Sans CJK SC"/>
        <family val="2"/>
      </rPr>
      <t xml:space="preserve">・企業型</t>
    </r>
    <r>
      <rPr>
        <sz val="9"/>
        <color rgb="FF595959"/>
        <rFont val="Arial"/>
        <family val="0"/>
        <charset val="1"/>
      </rPr>
      <t xml:space="preserve">DC)</t>
    </r>
    <r>
      <rPr>
        <sz val="9"/>
        <color rgb="FF595959"/>
        <rFont val="Noto Sans CJK SC"/>
        <family val="2"/>
      </rPr>
      <t xml:space="preserve">受給後に退職手当等を受ける場合、重複排除調整対象期間を『前年以前</t>
    </r>
    <r>
      <rPr>
        <sz val="9"/>
        <color rgb="FF595959"/>
        <rFont val="Arial"/>
        <family val="0"/>
        <charset val="1"/>
      </rPr>
      <t xml:space="preserve">4</t>
    </r>
    <r>
      <rPr>
        <sz val="9"/>
        <color rgb="FF595959"/>
        <rFont val="Noto Sans CJK SC"/>
        <family val="2"/>
      </rPr>
      <t xml:space="preserve">年内』→『前年以前</t>
    </r>
    <r>
      <rPr>
        <sz val="9"/>
        <color rgb="FF595959"/>
        <rFont val="Arial"/>
        <family val="0"/>
        <charset val="1"/>
      </rPr>
      <t xml:space="preserve">9</t>
    </r>
    <r>
      <rPr>
        <sz val="9"/>
        <color rgb="FF595959"/>
        <rFont val="Noto Sans CJK SC"/>
        <family val="2"/>
      </rPr>
      <t xml:space="preserve">年内』に延長。</t>
    </r>
  </si>
  <si>
    <t xml:space="preserve">④</t>
  </si>
  <si>
    <r>
      <rPr>
        <b val="true"/>
        <sz val="10"/>
        <color rgb="FF000000"/>
        <rFont val="Noto Sans CJK SC"/>
        <family val="2"/>
      </rPr>
      <t xml:space="preserve">退職受給申告書の保存期間が</t>
    </r>
    <r>
      <rPr>
        <b val="true"/>
        <sz val="10"/>
        <color rgb="FF000000"/>
        <rFont val="Arial"/>
        <family val="0"/>
        <charset val="1"/>
      </rPr>
      <t xml:space="preserve">7</t>
    </r>
    <r>
      <rPr>
        <b val="true"/>
        <sz val="10"/>
        <color rgb="FF000000"/>
        <rFont val="Noto Sans CJK SC"/>
        <family val="2"/>
      </rPr>
      <t xml:space="preserve">年→</t>
    </r>
    <r>
      <rPr>
        <b val="true"/>
        <sz val="10"/>
        <color rgb="FF000000"/>
        <rFont val="Arial"/>
        <family val="0"/>
        <charset val="1"/>
      </rPr>
      <t xml:space="preserve">10</t>
    </r>
    <r>
      <rPr>
        <b val="true"/>
        <sz val="10"/>
        <color rgb="FF000000"/>
        <rFont val="Noto Sans CJK SC"/>
        <family val="2"/>
      </rPr>
      <t xml:space="preserve">年に延長</t>
    </r>
    <r>
      <rPr>
        <b val="true"/>
        <sz val="10"/>
        <color rgb="FF000000"/>
        <rFont val="Arial"/>
        <family val="0"/>
        <charset val="1"/>
      </rPr>
      <t xml:space="preserve">(</t>
    </r>
    <r>
      <rPr>
        <b val="true"/>
        <sz val="10"/>
        <color rgb="FF000000"/>
        <rFont val="Noto Sans CJK SC"/>
        <family val="2"/>
      </rPr>
      <t xml:space="preserve">老齢一時金</t>
    </r>
    <r>
      <rPr>
        <b val="true"/>
        <sz val="10"/>
        <color rgb="FF000000"/>
        <rFont val="Arial"/>
        <family val="0"/>
        <charset val="1"/>
      </rPr>
      <t xml:space="preserve">)</t>
    </r>
  </si>
  <si>
    <t xml:space="preserve">　老齢一時金に該当する退職手当等に係る『退職所得の受給に関する申告書』の保存期間が延長されました。</t>
  </si>
  <si>
    <t xml:space="preserve">⑤</t>
  </si>
  <si>
    <r>
      <rPr>
        <b val="true"/>
        <sz val="10"/>
        <color rgb="FF000000"/>
        <rFont val="Noto Sans CJK SC"/>
        <family val="2"/>
      </rPr>
      <t xml:space="preserve">新様式</t>
    </r>
    <r>
      <rPr>
        <b val="true"/>
        <sz val="10"/>
        <color rgb="FF000000"/>
        <rFont val="Arial"/>
        <family val="0"/>
        <charset val="1"/>
      </rPr>
      <t xml:space="preserve">(</t>
    </r>
    <r>
      <rPr>
        <b val="true"/>
        <sz val="10"/>
        <color rgb="FF000000"/>
        <rFont val="Noto Sans CJK SC"/>
        <family val="2"/>
      </rPr>
      <t xml:space="preserve">令和</t>
    </r>
    <r>
      <rPr>
        <b val="true"/>
        <sz val="10"/>
        <color rgb="FF000000"/>
        <rFont val="Arial"/>
        <family val="0"/>
        <charset val="1"/>
      </rPr>
      <t xml:space="preserve">8</t>
    </r>
    <r>
      <rPr>
        <b val="true"/>
        <sz val="10"/>
        <color rgb="FF000000"/>
        <rFont val="Noto Sans CJK SC"/>
        <family val="2"/>
      </rPr>
      <t xml:space="preserve">年分以後用</t>
    </r>
    <r>
      <rPr>
        <b val="true"/>
        <sz val="10"/>
        <color rgb="FF000000"/>
        <rFont val="Arial"/>
        <family val="0"/>
        <charset val="1"/>
      </rPr>
      <t xml:space="preserve">)</t>
    </r>
    <r>
      <rPr>
        <b val="true"/>
        <sz val="10"/>
        <color rgb="FF000000"/>
        <rFont val="Noto Sans CJK SC"/>
        <family val="2"/>
      </rPr>
      <t xml:space="preserve">が公表済み</t>
    </r>
  </si>
  <si>
    <r>
      <rPr>
        <sz val="9"/>
        <color rgb="FF595959"/>
        <rFont val="Noto Sans CJK SC"/>
        <family val="2"/>
      </rPr>
      <t xml:space="preserve">　国税庁から『退職所得の源泉徴収票</t>
    </r>
    <r>
      <rPr>
        <sz val="9"/>
        <color rgb="FF595959"/>
        <rFont val="Arial"/>
        <family val="0"/>
        <charset val="1"/>
      </rPr>
      <t xml:space="preserve">(</t>
    </r>
    <r>
      <rPr>
        <sz val="9"/>
        <color rgb="FF595959"/>
        <rFont val="Noto Sans CJK SC"/>
        <family val="2"/>
      </rPr>
      <t xml:space="preserve">令和</t>
    </r>
    <r>
      <rPr>
        <sz val="9"/>
        <color rgb="FF595959"/>
        <rFont val="Arial"/>
        <family val="0"/>
        <charset val="1"/>
      </rPr>
      <t xml:space="preserve">8</t>
    </r>
    <r>
      <rPr>
        <sz val="9"/>
        <color rgb="FF595959"/>
        <rFont val="Noto Sans CJK SC"/>
        <family val="2"/>
      </rPr>
      <t xml:space="preserve">年分以後用</t>
    </r>
    <r>
      <rPr>
        <sz val="9"/>
        <color rgb="FF595959"/>
        <rFont val="Arial"/>
        <family val="0"/>
        <charset val="1"/>
      </rPr>
      <t xml:space="preserve">)</t>
    </r>
    <r>
      <rPr>
        <sz val="9"/>
        <color rgb="FF595959"/>
        <rFont val="Noto Sans CJK SC"/>
        <family val="2"/>
      </rPr>
      <t xml:space="preserve">』の様式が公表されています</t>
    </r>
    <r>
      <rPr>
        <sz val="9"/>
        <color rgb="FF595959"/>
        <rFont val="Arial"/>
        <family val="0"/>
        <charset val="1"/>
      </rPr>
      <t xml:space="preserve">(</t>
    </r>
    <r>
      <rPr>
        <sz val="9"/>
        <color rgb="FF595959"/>
        <rFont val="Noto Sans CJK SC"/>
        <family val="2"/>
      </rPr>
      <t xml:space="preserve">令和</t>
    </r>
    <r>
      <rPr>
        <sz val="9"/>
        <color rgb="FF595959"/>
        <rFont val="Arial"/>
        <family val="0"/>
        <charset val="1"/>
      </rPr>
      <t xml:space="preserve">8</t>
    </r>
    <r>
      <rPr>
        <sz val="9"/>
        <color rgb="FF595959"/>
        <rFont val="Noto Sans CJK SC"/>
        <family val="2"/>
      </rPr>
      <t xml:space="preserve">年</t>
    </r>
    <r>
      <rPr>
        <sz val="9"/>
        <color rgb="FF595959"/>
        <rFont val="Arial"/>
        <family val="0"/>
        <charset val="1"/>
      </rPr>
      <t xml:space="preserve">1</t>
    </r>
    <r>
      <rPr>
        <sz val="9"/>
        <color rgb="FF595959"/>
        <rFont val="Noto Sans CJK SC"/>
        <family val="2"/>
      </rPr>
      <t xml:space="preserve">月</t>
    </r>
    <r>
      <rPr>
        <sz val="9"/>
        <color rgb="FF595959"/>
        <rFont val="Arial"/>
        <family val="0"/>
        <charset val="1"/>
      </rPr>
      <t xml:space="preserve">1</t>
    </r>
    <r>
      <rPr>
        <sz val="9"/>
        <color rgb="FF595959"/>
        <rFont val="Noto Sans CJK SC"/>
        <family val="2"/>
      </rPr>
      <t xml:space="preserve">日より前でも使用可</t>
    </r>
    <r>
      <rPr>
        <sz val="9"/>
        <color rgb="FF595959"/>
        <rFont val="Arial"/>
        <family val="0"/>
        <charset val="1"/>
      </rPr>
      <t xml:space="preserve">)</t>
    </r>
    <r>
      <rPr>
        <sz val="9"/>
        <color rgb="FF595959"/>
        <rFont val="Noto Sans CJK SC"/>
        <family val="2"/>
      </rPr>
      <t xml:space="preserve">。</t>
    </r>
  </si>
  <si>
    <t xml:space="preserve">  本シートの構成</t>
  </si>
  <si>
    <t xml:space="preserve">提出範囲 早見表</t>
  </si>
  <si>
    <r>
      <rPr>
        <sz val="9"/>
        <color rgb="FF595959"/>
        <rFont val="Noto Sans CJK SC"/>
        <family val="2"/>
      </rPr>
      <t xml:space="preserve">改正前 </t>
    </r>
    <r>
      <rPr>
        <sz val="9"/>
        <color rgb="FF595959"/>
        <rFont val="Arial"/>
        <family val="0"/>
        <charset val="1"/>
      </rPr>
      <t xml:space="preserve">/ </t>
    </r>
    <r>
      <rPr>
        <sz val="9"/>
        <color rgb="FF595959"/>
        <rFont val="Noto Sans CJK SC"/>
        <family val="2"/>
      </rPr>
      <t xml:space="preserve">改正後の比較。役員・従業員・非居住者の取扱いを整理</t>
    </r>
  </si>
  <si>
    <t xml:space="preserve">提出要否 判定フロー</t>
  </si>
  <si>
    <t xml:space="preserve">支払日・退職者区分を入れると提出先と期限が分かる</t>
  </si>
  <si>
    <t xml:space="preserve">退職所得控除 早見表</t>
  </si>
  <si>
    <r>
      <rPr>
        <sz val="9"/>
        <color rgb="FF595959"/>
        <rFont val="Noto Sans CJK SC"/>
        <family val="2"/>
      </rPr>
      <t xml:space="preserve">勤続年数</t>
    </r>
    <r>
      <rPr>
        <sz val="9"/>
        <color rgb="FF595959"/>
        <rFont val="Arial"/>
        <family val="0"/>
        <charset val="1"/>
      </rPr>
      <t xml:space="preserve">1</t>
    </r>
    <r>
      <rPr>
        <sz val="9"/>
        <color rgb="FF595959"/>
        <rFont val="Noto Sans CJK SC"/>
        <family val="2"/>
      </rPr>
      <t xml:space="preserve">〜</t>
    </r>
    <r>
      <rPr>
        <sz val="9"/>
        <color rgb="FF595959"/>
        <rFont val="Arial"/>
        <family val="0"/>
        <charset val="1"/>
      </rPr>
      <t xml:space="preserve">40</t>
    </r>
    <r>
      <rPr>
        <sz val="9"/>
        <color rgb="FF595959"/>
        <rFont val="Noto Sans CJK SC"/>
        <family val="2"/>
      </rPr>
      <t xml:space="preserve">年の控除額</t>
    </r>
    <r>
      <rPr>
        <sz val="9"/>
        <color rgb="FF595959"/>
        <rFont val="Arial"/>
        <family val="0"/>
        <charset val="1"/>
      </rPr>
      <t xml:space="preserve">(</t>
    </r>
    <r>
      <rPr>
        <sz val="9"/>
        <color rgb="FF595959"/>
        <rFont val="Noto Sans CJK SC"/>
        <family val="2"/>
      </rPr>
      <t xml:space="preserve">障害退職 </t>
    </r>
    <r>
      <rPr>
        <sz val="9"/>
        <color rgb="FF595959"/>
        <rFont val="Arial"/>
        <family val="0"/>
        <charset val="1"/>
      </rPr>
      <t xml:space="preserve">+100</t>
    </r>
    <r>
      <rPr>
        <sz val="9"/>
        <color rgb="FF595959"/>
        <rFont val="Noto Sans CJK SC"/>
        <family val="2"/>
      </rPr>
      <t xml:space="preserve">万円も記載</t>
    </r>
    <r>
      <rPr>
        <sz val="9"/>
        <color rgb="FF595959"/>
        <rFont val="Arial"/>
        <family val="0"/>
        <charset val="1"/>
      </rPr>
      <t xml:space="preserve">)</t>
    </r>
  </si>
  <si>
    <r>
      <rPr>
        <b val="true"/>
        <sz val="10"/>
        <color rgb="FF000000"/>
        <rFont val="Noto Sans CJK SC"/>
        <family val="2"/>
      </rPr>
      <t xml:space="preserve">退職所得 </t>
    </r>
    <r>
      <rPr>
        <b val="true"/>
        <sz val="10"/>
        <color rgb="FF000000"/>
        <rFont val="Arial"/>
        <family val="0"/>
        <charset val="1"/>
      </rPr>
      <t xml:space="preserve">&amp; </t>
    </r>
    <r>
      <rPr>
        <b val="true"/>
        <sz val="10"/>
        <color rgb="FF000000"/>
        <rFont val="Noto Sans CJK SC"/>
        <family val="2"/>
      </rPr>
      <t xml:space="preserve">税額 計算シート</t>
    </r>
  </si>
  <si>
    <t xml:space="preserve">退職金額・勤続年数・区分を入れると退職所得と源泉税額を自動計算</t>
  </si>
  <si>
    <t xml:space="preserve">実務チェックリスト</t>
  </si>
  <si>
    <r>
      <rPr>
        <sz val="9"/>
        <color rgb="FF595959"/>
        <rFont val="Noto Sans CJK SC"/>
        <family val="2"/>
      </rPr>
      <t xml:space="preserve">交付・提出・保存・マイナンバー取扱い等 全</t>
    </r>
    <r>
      <rPr>
        <sz val="9"/>
        <color rgb="FF595959"/>
        <rFont val="Arial"/>
        <family val="0"/>
        <charset val="1"/>
      </rPr>
      <t xml:space="preserve">27</t>
    </r>
    <r>
      <rPr>
        <sz val="9"/>
        <color rgb="FF595959"/>
        <rFont val="Noto Sans CJK SC"/>
        <family val="2"/>
      </rPr>
      <t xml:space="preserve">項目</t>
    </r>
  </si>
  <si>
    <t xml:space="preserve">⑥</t>
  </si>
  <si>
    <t xml:space="preserve">ご利用にあたって</t>
  </si>
  <si>
    <t xml:space="preserve">免責事項・参考資料</t>
  </si>
  <si>
    <r>
      <rPr>
        <b val="true"/>
        <sz val="14"/>
        <color rgb="FFFFFFFF"/>
        <rFont val="Noto Sans CJK SC"/>
        <family val="2"/>
      </rPr>
      <t xml:space="preserve">① 提出範囲 早見表（改正前 </t>
    </r>
    <r>
      <rPr>
        <b val="true"/>
        <sz val="14"/>
        <color rgb="FFFFFFFF"/>
        <rFont val="Arial"/>
        <family val="0"/>
        <charset val="1"/>
      </rPr>
      <t xml:space="preserve">/ </t>
    </r>
    <r>
      <rPr>
        <b val="true"/>
        <sz val="14"/>
        <color rgb="FFFFFFFF"/>
        <rFont val="Noto Sans CJK SC"/>
        <family val="2"/>
      </rPr>
      <t xml:space="preserve">改正後）</t>
    </r>
  </si>
  <si>
    <r>
      <rPr>
        <i val="true"/>
        <sz val="10"/>
        <color rgb="FFC00000"/>
        <rFont val="Noto Sans CJK SC"/>
        <family val="2"/>
      </rPr>
      <t xml:space="preserve">令和</t>
    </r>
    <r>
      <rPr>
        <i val="true"/>
        <sz val="10"/>
        <color rgb="FFC00000"/>
        <rFont val="Arial"/>
        <family val="0"/>
        <charset val="1"/>
      </rPr>
      <t xml:space="preserve">8</t>
    </r>
    <r>
      <rPr>
        <i val="true"/>
        <sz val="10"/>
        <color rgb="FFC00000"/>
        <rFont val="Noto Sans CJK SC"/>
        <family val="2"/>
      </rPr>
      <t xml:space="preserve">年</t>
    </r>
    <r>
      <rPr>
        <i val="true"/>
        <sz val="10"/>
        <color rgb="FFC00000"/>
        <rFont val="Arial"/>
        <family val="0"/>
        <charset val="1"/>
      </rPr>
      <t xml:space="preserve">1</t>
    </r>
    <r>
      <rPr>
        <i val="true"/>
        <sz val="10"/>
        <color rgb="FFC00000"/>
        <rFont val="Noto Sans CJK SC"/>
        <family val="2"/>
      </rPr>
      <t xml:space="preserve">月</t>
    </r>
    <r>
      <rPr>
        <i val="true"/>
        <sz val="10"/>
        <color rgb="FFC00000"/>
        <rFont val="Arial"/>
        <family val="0"/>
        <charset val="1"/>
      </rPr>
      <t xml:space="preserve">1</t>
    </r>
    <r>
      <rPr>
        <i val="true"/>
        <sz val="10"/>
        <color rgb="FFC00000"/>
        <rFont val="Noto Sans CJK SC"/>
        <family val="2"/>
      </rPr>
      <t xml:space="preserve">日以後に『支払うべき』退職手当等から改正後のルールが適用されます。</t>
    </r>
  </si>
  <si>
    <t xml:space="preserve">受給者区分</t>
  </si>
  <si>
    <r>
      <rPr>
        <b val="true"/>
        <sz val="10"/>
        <color rgb="FF1F3864"/>
        <rFont val="Noto Sans CJK SC"/>
        <family val="2"/>
      </rPr>
      <t xml:space="preserve">改正前
</t>
    </r>
    <r>
      <rPr>
        <b val="true"/>
        <sz val="10"/>
        <color rgb="FF1F3864"/>
        <rFont val="Arial"/>
        <family val="0"/>
        <charset val="1"/>
      </rPr>
      <t xml:space="preserve">(</t>
    </r>
    <r>
      <rPr>
        <b val="true"/>
        <sz val="10"/>
        <color rgb="FF1F3864"/>
        <rFont val="Noto Sans CJK SC"/>
        <family val="2"/>
      </rPr>
      <t xml:space="preserve">令和</t>
    </r>
    <r>
      <rPr>
        <b val="true"/>
        <sz val="10"/>
        <color rgb="FF1F3864"/>
        <rFont val="Arial"/>
        <family val="0"/>
        <charset val="1"/>
      </rPr>
      <t xml:space="preserve">7</t>
    </r>
    <r>
      <rPr>
        <b val="true"/>
        <sz val="10"/>
        <color rgb="FF1F3864"/>
        <rFont val="Noto Sans CJK SC"/>
        <family val="2"/>
      </rPr>
      <t xml:space="preserve">年</t>
    </r>
    <r>
      <rPr>
        <b val="true"/>
        <sz val="10"/>
        <color rgb="FF1F3864"/>
        <rFont val="Arial"/>
        <family val="0"/>
        <charset val="1"/>
      </rPr>
      <t xml:space="preserve">12</t>
    </r>
    <r>
      <rPr>
        <b val="true"/>
        <sz val="10"/>
        <color rgb="FF1F3864"/>
        <rFont val="Noto Sans CJK SC"/>
        <family val="2"/>
      </rPr>
      <t xml:space="preserve">月</t>
    </r>
    <r>
      <rPr>
        <b val="true"/>
        <sz val="10"/>
        <color rgb="FF1F3864"/>
        <rFont val="Arial"/>
        <family val="0"/>
        <charset val="1"/>
      </rPr>
      <t xml:space="preserve">31</t>
    </r>
    <r>
      <rPr>
        <b val="true"/>
        <sz val="10"/>
        <color rgb="FF1F3864"/>
        <rFont val="Noto Sans CJK SC"/>
        <family val="2"/>
      </rPr>
      <t xml:space="preserve">日以前支払</t>
    </r>
    <r>
      <rPr>
        <b val="true"/>
        <sz val="10"/>
        <color rgb="FF1F3864"/>
        <rFont val="Arial"/>
        <family val="0"/>
        <charset val="1"/>
      </rPr>
      <t xml:space="preserve">)</t>
    </r>
  </si>
  <si>
    <r>
      <rPr>
        <b val="true"/>
        <sz val="10"/>
        <color rgb="FF1F3864"/>
        <rFont val="Noto Sans CJK SC"/>
        <family val="2"/>
      </rPr>
      <t xml:space="preserve">改正後
</t>
    </r>
    <r>
      <rPr>
        <b val="true"/>
        <sz val="10"/>
        <color rgb="FF1F3864"/>
        <rFont val="Arial"/>
        <family val="0"/>
        <charset val="1"/>
      </rPr>
      <t xml:space="preserve">(</t>
    </r>
    <r>
      <rPr>
        <b val="true"/>
        <sz val="10"/>
        <color rgb="FF1F3864"/>
        <rFont val="Noto Sans CJK SC"/>
        <family val="2"/>
      </rPr>
      <t xml:space="preserve">令和</t>
    </r>
    <r>
      <rPr>
        <b val="true"/>
        <sz val="10"/>
        <color rgb="FF1F3864"/>
        <rFont val="Arial"/>
        <family val="0"/>
        <charset val="1"/>
      </rPr>
      <t xml:space="preserve">8</t>
    </r>
    <r>
      <rPr>
        <b val="true"/>
        <sz val="10"/>
        <color rgb="FF1F3864"/>
        <rFont val="Noto Sans CJK SC"/>
        <family val="2"/>
      </rPr>
      <t xml:space="preserve">年</t>
    </r>
    <r>
      <rPr>
        <b val="true"/>
        <sz val="10"/>
        <color rgb="FF1F3864"/>
        <rFont val="Arial"/>
        <family val="0"/>
        <charset val="1"/>
      </rPr>
      <t xml:space="preserve">1</t>
    </r>
    <r>
      <rPr>
        <b val="true"/>
        <sz val="10"/>
        <color rgb="FF1F3864"/>
        <rFont val="Noto Sans CJK SC"/>
        <family val="2"/>
      </rPr>
      <t xml:space="preserve">月</t>
    </r>
    <r>
      <rPr>
        <b val="true"/>
        <sz val="10"/>
        <color rgb="FF1F3864"/>
        <rFont val="Arial"/>
        <family val="0"/>
        <charset val="1"/>
      </rPr>
      <t xml:space="preserve">1</t>
    </r>
    <r>
      <rPr>
        <b val="true"/>
        <sz val="10"/>
        <color rgb="FF1F3864"/>
        <rFont val="Noto Sans CJK SC"/>
        <family val="2"/>
      </rPr>
      <t xml:space="preserve">日以後支払</t>
    </r>
    <r>
      <rPr>
        <b val="true"/>
        <sz val="10"/>
        <color rgb="FF1F3864"/>
        <rFont val="Arial"/>
        <family val="0"/>
        <charset val="1"/>
      </rPr>
      <t xml:space="preserve">)</t>
    </r>
  </si>
  <si>
    <t xml:space="preserve">備考</t>
  </si>
  <si>
    <r>
      <rPr>
        <b val="true"/>
        <sz val="10"/>
        <color rgb="FF000000"/>
        <rFont val="Noto Sans CJK SC"/>
        <family val="2"/>
      </rPr>
      <t xml:space="preserve">法人の役員
</t>
    </r>
    <r>
      <rPr>
        <b val="true"/>
        <sz val="10"/>
        <color rgb="FF000000"/>
        <rFont val="Arial"/>
        <family val="0"/>
        <charset val="1"/>
      </rPr>
      <t xml:space="preserve">(</t>
    </r>
    <r>
      <rPr>
        <b val="true"/>
        <sz val="10"/>
        <color rgb="FF000000"/>
        <rFont val="Noto Sans CJK SC"/>
        <family val="2"/>
      </rPr>
      <t xml:space="preserve">相談役・顧問含む</t>
    </r>
    <r>
      <rPr>
        <b val="true"/>
        <sz val="10"/>
        <color rgb="FF000000"/>
        <rFont val="Arial"/>
        <family val="0"/>
        <charset val="1"/>
      </rPr>
      <t xml:space="preserve">)</t>
    </r>
  </si>
  <si>
    <t xml:space="preserve">・本人交付
・税務署へ提出
・市区町村へ提出</t>
  </si>
  <si>
    <t xml:space="preserve">・本人交付
・税務署へ提出
・市区町村へ提出 ※</t>
  </si>
  <si>
    <t xml:space="preserve">従来から提出対象。改正の影響は小</t>
  </si>
  <si>
    <r>
      <rPr>
        <b val="true"/>
        <sz val="10"/>
        <color rgb="FF000000"/>
        <rFont val="Noto Sans CJK SC"/>
        <family val="2"/>
      </rPr>
      <t xml:space="preserve">従業員</t>
    </r>
    <r>
      <rPr>
        <b val="true"/>
        <sz val="10"/>
        <color rgb="FF000000"/>
        <rFont val="Arial"/>
        <family val="0"/>
        <charset val="1"/>
      </rPr>
      <t xml:space="preserve">(</t>
    </r>
    <r>
      <rPr>
        <b val="true"/>
        <sz val="10"/>
        <color rgb="FF000000"/>
        <rFont val="Noto Sans CJK SC"/>
        <family val="2"/>
      </rPr>
      <t xml:space="preserve">居住者</t>
    </r>
    <r>
      <rPr>
        <b val="true"/>
        <sz val="10"/>
        <color rgb="FF000000"/>
        <rFont val="Arial"/>
        <family val="0"/>
        <charset val="1"/>
      </rPr>
      <t xml:space="preserve">)</t>
    </r>
  </si>
  <si>
    <r>
      <rPr>
        <sz val="10"/>
        <color rgb="FF000000"/>
        <rFont val="Noto Sans CJK SC"/>
        <family val="2"/>
      </rPr>
      <t xml:space="preserve">・本人交付のみ
</t>
    </r>
    <r>
      <rPr>
        <sz val="10"/>
        <color rgb="FF000000"/>
        <rFont val="Arial"/>
        <family val="0"/>
        <charset val="1"/>
      </rPr>
      <t xml:space="preserve">(</t>
    </r>
    <r>
      <rPr>
        <sz val="10"/>
        <color rgb="FF000000"/>
        <rFont val="Noto Sans CJK SC"/>
        <family val="2"/>
      </rPr>
      <t xml:space="preserve">税務署・市区町村へは提出不要</t>
    </r>
    <r>
      <rPr>
        <sz val="10"/>
        <color rgb="FF000000"/>
        <rFont val="Arial"/>
        <family val="0"/>
        <charset val="1"/>
      </rPr>
      <t xml:space="preserve">)</t>
    </r>
  </si>
  <si>
    <t xml:space="preserve">改正の主役。新たに税務署提出が義務化</t>
  </si>
  <si>
    <t xml:space="preserve">非居住者</t>
  </si>
  <si>
    <r>
      <rPr>
        <sz val="10"/>
        <color rgb="FF000000"/>
        <rFont val="Noto Sans CJK SC"/>
        <family val="2"/>
      </rPr>
      <t xml:space="preserve">「非居住者等に支払われる給与、報酬、年金及び賞金の支払調書」を提出
</t>
    </r>
    <r>
      <rPr>
        <sz val="10"/>
        <color rgb="FF000000"/>
        <rFont val="Arial"/>
        <family val="0"/>
        <charset val="1"/>
      </rPr>
      <t xml:space="preserve">(</t>
    </r>
    <r>
      <rPr>
        <sz val="10"/>
        <color rgb="FF000000"/>
        <rFont val="Noto Sans CJK SC"/>
        <family val="2"/>
      </rPr>
      <t xml:space="preserve">退職所得の源泉徴収票ではない</t>
    </r>
    <r>
      <rPr>
        <sz val="10"/>
        <color rgb="FF000000"/>
        <rFont val="Arial"/>
        <family val="0"/>
        <charset val="1"/>
      </rPr>
      <t xml:space="preserve">)</t>
    </r>
  </si>
  <si>
    <t xml:space="preserve">同左</t>
  </si>
  <si>
    <t xml:space="preserve">改正の影響なし</t>
  </si>
  <si>
    <t xml:space="preserve">死亡退職の場合</t>
  </si>
  <si>
    <r>
      <rPr>
        <sz val="10"/>
        <color rgb="FF000000"/>
        <rFont val="Noto Sans CJK SC"/>
        <family val="2"/>
      </rPr>
      <t xml:space="preserve">相続税法に基づく『退職手当金等受給者別支払調書』を提出
</t>
    </r>
    <r>
      <rPr>
        <sz val="10"/>
        <color rgb="FF000000"/>
        <rFont val="Arial"/>
        <family val="0"/>
        <charset val="1"/>
      </rPr>
      <t xml:space="preserve">(</t>
    </r>
    <r>
      <rPr>
        <sz val="10"/>
        <color rgb="FF000000"/>
        <rFont val="Noto Sans CJK SC"/>
        <family val="2"/>
      </rPr>
      <t xml:space="preserve">退職所得の源泉徴収票は不要</t>
    </r>
    <r>
      <rPr>
        <sz val="10"/>
        <color rgb="FF000000"/>
        <rFont val="Arial"/>
        <family val="0"/>
        <charset val="1"/>
      </rPr>
      <t xml:space="preserve">)</t>
    </r>
  </si>
  <si>
    <t xml:space="preserve">相続税法の支払調書を使用</t>
  </si>
  <si>
    <t xml:space="preserve">  ※ 市区町村への提出についての経過措置</t>
  </si>
  <si>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1</t>
    </r>
    <r>
      <rPr>
        <sz val="10"/>
        <color rgb="FF000000"/>
        <rFont val="Noto Sans CJK SC"/>
        <family val="2"/>
      </rPr>
      <t xml:space="preserve">日以後に支払うべき退職手当等に係る『特別徴収票』については、
</t>
    </r>
    <r>
      <rPr>
        <sz val="10"/>
        <color rgb="FF000000"/>
        <rFont val="Arial"/>
        <family val="0"/>
        <charset val="1"/>
      </rPr>
      <t xml:space="preserve">eLTAX</t>
    </r>
    <r>
      <rPr>
        <sz val="10"/>
        <color rgb="FF000000"/>
        <rFont val="Noto Sans CJK SC"/>
        <family val="2"/>
      </rPr>
      <t xml:space="preserve">による簡便な提出方法が整備されるまでの間、市区町村への提出を省略できます。
</t>
    </r>
    <r>
      <rPr>
        <sz val="10"/>
        <color rgb="FF000000"/>
        <rFont val="Arial"/>
        <family val="0"/>
        <charset val="1"/>
      </rPr>
      <t xml:space="preserve">(</t>
    </r>
    <r>
      <rPr>
        <sz val="10"/>
        <color rgb="FF000000"/>
        <rFont val="Noto Sans CJK SC"/>
        <family val="2"/>
      </rPr>
      <t xml:space="preserve">税務署への提出は従来どおり必要。省略した場合、市民税・県民税特別徴収税額の個人別内訳書の提出も不要</t>
    </r>
    <r>
      <rPr>
        <sz val="10"/>
        <color rgb="FF000000"/>
        <rFont val="Arial"/>
        <family val="0"/>
        <charset val="1"/>
      </rPr>
      <t xml:space="preserve">)</t>
    </r>
  </si>
  <si>
    <t xml:space="preserve">  提出時のポイント</t>
  </si>
  <si>
    <t xml:space="preserve">●</t>
  </si>
  <si>
    <t xml:space="preserve">判定は支払日ベース</t>
  </si>
  <si>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t>
    </r>
    <r>
      <rPr>
        <sz val="10"/>
        <color rgb="FF000000"/>
        <rFont val="Arial"/>
        <family val="0"/>
        <charset val="1"/>
      </rPr>
      <t xml:space="preserve">12</t>
    </r>
    <r>
      <rPr>
        <sz val="10"/>
        <color rgb="FF000000"/>
        <rFont val="Noto Sans CJK SC"/>
        <family val="2"/>
      </rPr>
      <t xml:space="preserve">月退職でも、退職金の支払が令和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t>
    </r>
    <r>
      <rPr>
        <sz val="10"/>
        <color rgb="FF000000"/>
        <rFont val="Noto Sans CJK SC"/>
        <family val="2"/>
      </rPr>
      <t xml:space="preserve">月以降であれば改正後のルールが適用されます。</t>
    </r>
  </si>
  <si>
    <r>
      <rPr>
        <b val="true"/>
        <sz val="10"/>
        <color rgb="FF000000"/>
        <rFont val="Noto Sans CJK SC"/>
        <family val="2"/>
      </rPr>
      <t xml:space="preserve">提出期限</t>
    </r>
    <r>
      <rPr>
        <b val="true"/>
        <sz val="10"/>
        <color rgb="FF000000"/>
        <rFont val="Arial"/>
        <family val="0"/>
        <charset val="1"/>
      </rPr>
      <t xml:space="preserve">(</t>
    </r>
    <r>
      <rPr>
        <b val="true"/>
        <sz val="10"/>
        <color rgb="FF000000"/>
        <rFont val="Noto Sans CJK SC"/>
        <family val="2"/>
      </rPr>
      <t xml:space="preserve">原則</t>
    </r>
    <r>
      <rPr>
        <b val="true"/>
        <sz val="10"/>
        <color rgb="FF000000"/>
        <rFont val="Arial"/>
        <family val="0"/>
        <charset val="1"/>
      </rPr>
      <t xml:space="preserve">)</t>
    </r>
  </si>
  <si>
    <r>
      <rPr>
        <sz val="10"/>
        <color rgb="FF000000"/>
        <rFont val="Noto Sans CJK SC"/>
        <family val="2"/>
      </rPr>
      <t xml:space="preserve">退職後</t>
    </r>
    <r>
      <rPr>
        <sz val="10"/>
        <color rgb="FF000000"/>
        <rFont val="Arial"/>
        <family val="0"/>
        <charset val="1"/>
      </rPr>
      <t xml:space="preserve">1</t>
    </r>
    <r>
      <rPr>
        <sz val="10"/>
        <color rgb="FF000000"/>
        <rFont val="Noto Sans CJK SC"/>
        <family val="2"/>
      </rPr>
      <t xml:space="preserve">か月以内に、本人・税務署・市区町村へそれぞれ提出・交付。</t>
    </r>
  </si>
  <si>
    <t xml:space="preserve">まとめ提出の特例</t>
  </si>
  <si>
    <r>
      <rPr>
        <sz val="10"/>
        <color rgb="FF000000"/>
        <rFont val="Noto Sans CJK SC"/>
        <family val="2"/>
      </rPr>
      <t xml:space="preserve">税務署への提出は、その年中に退職した受給者分をまとめて翌年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31</t>
    </r>
    <r>
      <rPr>
        <sz val="10"/>
        <color rgb="FF000000"/>
        <rFont val="Noto Sans CJK SC"/>
        <family val="2"/>
      </rPr>
      <t xml:space="preserve">日までに提出可</t>
    </r>
    <r>
      <rPr>
        <sz val="10"/>
        <color rgb="FF000000"/>
        <rFont val="Arial"/>
        <family val="0"/>
        <charset val="1"/>
      </rPr>
      <t xml:space="preserve">(</t>
    </r>
    <r>
      <rPr>
        <sz val="10"/>
        <color rgb="FF000000"/>
        <rFont val="Noto Sans CJK SC"/>
        <family val="2"/>
      </rPr>
      <t xml:space="preserve">改正後も同様</t>
    </r>
    <r>
      <rPr>
        <sz val="10"/>
        <color rgb="FF000000"/>
        <rFont val="Arial"/>
        <family val="0"/>
        <charset val="1"/>
      </rPr>
      <t xml:space="preserve">)</t>
    </r>
    <r>
      <rPr>
        <sz val="10"/>
        <color rgb="FF000000"/>
        <rFont val="Noto Sans CJK SC"/>
        <family val="2"/>
      </rPr>
      <t xml:space="preserve">。</t>
    </r>
  </si>
  <si>
    <t xml:space="preserve">マイナンバー記載</t>
  </si>
  <si>
    <t xml:space="preserve">税務署・市区町村提出用にはマイナンバー記載が必要。本人交付用には記載しない。</t>
  </si>
  <si>
    <t xml:space="preserve">電磁的交付</t>
  </si>
  <si>
    <t xml:space="preserve">本人の承諾等一定要件のもと、書面交付に代えて電磁的方法で提供可能。</t>
  </si>
  <si>
    <t xml:space="preserve">② 提出要否 判定フロー</t>
  </si>
  <si>
    <t xml:space="preserve">黄色セルに入力 → 緑セルに提出先・期限が表示されます</t>
  </si>
  <si>
    <t xml:space="preserve">  入力欄</t>
  </si>
  <si>
    <t xml:space="preserve">退職金の支払日</t>
  </si>
  <si>
    <t xml:space="preserve">受給者の区分</t>
  </si>
  <si>
    <t xml:space="preserve">従業員</t>
  </si>
  <si>
    <t xml:space="preserve">居住形態</t>
  </si>
  <si>
    <t xml:space="preserve">居住者</t>
  </si>
  <si>
    <t xml:space="preserve">  判定結果</t>
  </si>
  <si>
    <t xml:space="preserve">適用ルール</t>
  </si>
  <si>
    <t xml:space="preserve">本人への交付</t>
  </si>
  <si>
    <t xml:space="preserve">税務署への提出</t>
  </si>
  <si>
    <t xml:space="preserve">市区町村への提出</t>
  </si>
  <si>
    <r>
      <rPr>
        <b val="true"/>
        <sz val="10"/>
        <color rgb="FF000000"/>
        <rFont val="Noto Sans CJK SC"/>
        <family val="2"/>
      </rPr>
      <t xml:space="preserve">提出期限</t>
    </r>
    <r>
      <rPr>
        <b val="true"/>
        <sz val="10"/>
        <color rgb="FF000000"/>
        <rFont val="Arial"/>
        <family val="0"/>
        <charset val="1"/>
      </rPr>
      <t xml:space="preserve">(</t>
    </r>
    <r>
      <rPr>
        <b val="true"/>
        <sz val="10"/>
        <color rgb="FF000000"/>
        <rFont val="Noto Sans CJK SC"/>
        <family val="2"/>
      </rPr>
      <t xml:space="preserve">税務署</t>
    </r>
    <r>
      <rPr>
        <b val="true"/>
        <sz val="10"/>
        <color rgb="FF000000"/>
        <rFont val="Arial"/>
        <family val="0"/>
        <charset val="1"/>
      </rPr>
      <t xml:space="preserve">)</t>
    </r>
  </si>
  <si>
    <t xml:space="preserve">本人交付期限</t>
  </si>
  <si>
    <t xml:space="preserve">  判定にあたっての注意</t>
  </si>
  <si>
    <r>
      <rPr>
        <sz val="10"/>
        <color rgb="FF000000"/>
        <rFont val="Noto Sans CJK SC"/>
        <family val="2"/>
      </rPr>
      <t xml:space="preserve">判定は退職日ではなく『退職金の支払日』で行う。令和</t>
    </r>
    <r>
      <rPr>
        <sz val="10"/>
        <color rgb="FF000000"/>
        <rFont val="Arial"/>
        <family val="0"/>
        <charset val="1"/>
      </rPr>
      <t xml:space="preserve">7</t>
    </r>
    <r>
      <rPr>
        <sz val="10"/>
        <color rgb="FF000000"/>
        <rFont val="Noto Sans CJK SC"/>
        <family val="2"/>
      </rPr>
      <t xml:space="preserve">年</t>
    </r>
    <r>
      <rPr>
        <sz val="10"/>
        <color rgb="FF000000"/>
        <rFont val="Arial"/>
        <family val="0"/>
        <charset val="1"/>
      </rPr>
      <t xml:space="preserve">12</t>
    </r>
    <r>
      <rPr>
        <sz val="10"/>
        <color rgb="FF000000"/>
        <rFont val="Noto Sans CJK SC"/>
        <family val="2"/>
      </rPr>
      <t xml:space="preserve">月退職でも支払が令和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t>
    </r>
    <r>
      <rPr>
        <sz val="10"/>
        <color rgb="FF000000"/>
        <rFont val="Noto Sans CJK SC"/>
        <family val="2"/>
      </rPr>
      <t xml:space="preserve">月なら改正後ルール。</t>
    </r>
  </si>
  <si>
    <t xml:space="preserve">役員には取締役・執行役・会計参与・監査役・理事・監事・清算人・相談役・顧問等を含む。</t>
  </si>
  <si>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年改正後、市区町村への提出は当分の間省略可</t>
    </r>
    <r>
      <rPr>
        <sz val="10"/>
        <color rgb="FF000000"/>
        <rFont val="Arial"/>
        <family val="0"/>
        <charset val="1"/>
      </rPr>
      <t xml:space="preserve">(</t>
    </r>
    <r>
      <rPr>
        <sz val="10"/>
        <color rgb="FF000000"/>
        <rFont val="Noto Sans CJK SC"/>
        <family val="2"/>
      </rPr>
      <t xml:space="preserve">経過措置</t>
    </r>
    <r>
      <rPr>
        <sz val="10"/>
        <color rgb="FF000000"/>
        <rFont val="Arial"/>
        <family val="0"/>
        <charset val="1"/>
      </rPr>
      <t xml:space="preserve">)</t>
    </r>
    <r>
      <rPr>
        <sz val="10"/>
        <color rgb="FF000000"/>
        <rFont val="Noto Sans CJK SC"/>
        <family val="2"/>
      </rPr>
      <t xml:space="preserve">。省略した場合、個人別内訳書の提出も不要。</t>
    </r>
  </si>
  <si>
    <t xml:space="preserve">本人交付用にはマイナンバーを記載しない。税務署提出用にはマイナンバー記載が必須。</t>
  </si>
  <si>
    <r>
      <rPr>
        <sz val="10"/>
        <color rgb="FF000000"/>
        <rFont val="Noto Sans CJK SC"/>
        <family val="2"/>
      </rPr>
      <t xml:space="preserve">税務署へのまとめ提出は翌年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31</t>
    </r>
    <r>
      <rPr>
        <sz val="10"/>
        <color rgb="FF000000"/>
        <rFont val="Noto Sans CJK SC"/>
        <family val="2"/>
      </rPr>
      <t xml:space="preserve">日まで。自治体ごとに異なるルールがある場合は各自治体の案内を確認。</t>
    </r>
  </si>
  <si>
    <t xml:space="preserve">③ 勤続年数別 退職所得控除額 早見表</t>
  </si>
  <si>
    <r>
      <rPr>
        <i val="true"/>
        <sz val="10"/>
        <color rgb="FF595959"/>
        <rFont val="Noto Sans CJK SC"/>
        <family val="2"/>
      </rPr>
      <t xml:space="preserve">勤続年数</t>
    </r>
    <r>
      <rPr>
        <i val="true"/>
        <sz val="10"/>
        <color rgb="FF595959"/>
        <rFont val="Arial"/>
        <family val="0"/>
        <charset val="1"/>
      </rPr>
      <t xml:space="preserve">1</t>
    </r>
    <r>
      <rPr>
        <i val="true"/>
        <sz val="10"/>
        <color rgb="FF595959"/>
        <rFont val="Noto Sans CJK SC"/>
        <family val="2"/>
      </rPr>
      <t xml:space="preserve">年未満の端数は切り上げ</t>
    </r>
    <r>
      <rPr>
        <i val="true"/>
        <sz val="10"/>
        <color rgb="FF595959"/>
        <rFont val="Arial"/>
        <family val="0"/>
        <charset val="1"/>
      </rPr>
      <t xml:space="preserve">(</t>
    </r>
    <r>
      <rPr>
        <i val="true"/>
        <sz val="10"/>
        <color rgb="FF595959"/>
        <rFont val="Noto Sans CJK SC"/>
        <family val="2"/>
      </rPr>
      <t xml:space="preserve">例</t>
    </r>
    <r>
      <rPr>
        <i val="true"/>
        <sz val="10"/>
        <color rgb="FF595959"/>
        <rFont val="Arial"/>
        <family val="0"/>
        <charset val="1"/>
      </rPr>
      <t xml:space="preserve">: 10</t>
    </r>
    <r>
      <rPr>
        <i val="true"/>
        <sz val="10"/>
        <color rgb="FF595959"/>
        <rFont val="Noto Sans CJK SC"/>
        <family val="2"/>
      </rPr>
      <t xml:space="preserve">年</t>
    </r>
    <r>
      <rPr>
        <i val="true"/>
        <sz val="10"/>
        <color rgb="FF595959"/>
        <rFont val="Arial"/>
        <family val="0"/>
        <charset val="1"/>
      </rPr>
      <t xml:space="preserve">3</t>
    </r>
    <r>
      <rPr>
        <i val="true"/>
        <sz val="10"/>
        <color rgb="FF595959"/>
        <rFont val="Noto Sans CJK SC"/>
        <family val="2"/>
      </rPr>
      <t xml:space="preserve">か月 → </t>
    </r>
    <r>
      <rPr>
        <i val="true"/>
        <sz val="10"/>
        <color rgb="FF595959"/>
        <rFont val="Arial"/>
        <family val="0"/>
        <charset val="1"/>
      </rPr>
      <t xml:space="preserve">11</t>
    </r>
    <r>
      <rPr>
        <i val="true"/>
        <sz val="10"/>
        <color rgb="FF595959"/>
        <rFont val="Noto Sans CJK SC"/>
        <family val="2"/>
      </rPr>
      <t xml:space="preserve">年</t>
    </r>
    <r>
      <rPr>
        <i val="true"/>
        <sz val="10"/>
        <color rgb="FF595959"/>
        <rFont val="Arial"/>
        <family val="0"/>
        <charset val="1"/>
      </rPr>
      <t xml:space="preserve">)</t>
    </r>
    <r>
      <rPr>
        <i val="true"/>
        <sz val="10"/>
        <color rgb="FF595959"/>
        <rFont val="Noto Sans CJK SC"/>
        <family val="2"/>
      </rPr>
      <t xml:space="preserve">。欠勤・休職期間も勤続年数に含めます。</t>
    </r>
  </si>
  <si>
    <t xml:space="preserve">  計算式</t>
  </si>
  <si>
    <r>
      <rPr>
        <sz val="10"/>
        <color rgb="FF000000"/>
        <rFont val="Noto Sans CJK SC"/>
        <family val="2"/>
      </rPr>
      <t xml:space="preserve">勤続</t>
    </r>
    <r>
      <rPr>
        <sz val="10"/>
        <color rgb="FF000000"/>
        <rFont val="Arial"/>
        <family val="0"/>
        <charset val="1"/>
      </rPr>
      <t xml:space="preserve">20</t>
    </r>
    <r>
      <rPr>
        <sz val="10"/>
        <color rgb="FF000000"/>
        <rFont val="Noto Sans CJK SC"/>
        <family val="2"/>
      </rPr>
      <t xml:space="preserve">年以下</t>
    </r>
    <r>
      <rPr>
        <sz val="10"/>
        <color rgb="FF000000"/>
        <rFont val="Arial"/>
        <family val="0"/>
        <charset val="1"/>
      </rPr>
      <t xml:space="preserve">: 40</t>
    </r>
    <r>
      <rPr>
        <sz val="10"/>
        <color rgb="FF000000"/>
        <rFont val="Noto Sans CJK SC"/>
        <family val="2"/>
      </rPr>
      <t xml:space="preserve">万円 </t>
    </r>
    <r>
      <rPr>
        <sz val="10"/>
        <color rgb="FF000000"/>
        <rFont val="Arial"/>
        <family val="0"/>
        <charset val="1"/>
      </rPr>
      <t xml:space="preserve">× </t>
    </r>
    <r>
      <rPr>
        <sz val="10"/>
        <color rgb="FF000000"/>
        <rFont val="Noto Sans CJK SC"/>
        <family val="2"/>
      </rPr>
      <t xml:space="preserve">勤続年数 </t>
    </r>
    <r>
      <rPr>
        <sz val="10"/>
        <color rgb="FF000000"/>
        <rFont val="Arial"/>
        <family val="0"/>
        <charset val="1"/>
      </rPr>
      <t xml:space="preserve">(80</t>
    </r>
    <r>
      <rPr>
        <sz val="10"/>
        <color rgb="FF000000"/>
        <rFont val="Noto Sans CJK SC"/>
        <family val="2"/>
      </rPr>
      <t xml:space="preserve">万円に満たない場合は</t>
    </r>
    <r>
      <rPr>
        <sz val="10"/>
        <color rgb="FF000000"/>
        <rFont val="Arial"/>
        <family val="0"/>
        <charset val="1"/>
      </rPr>
      <t xml:space="preserve">80</t>
    </r>
    <r>
      <rPr>
        <sz val="10"/>
        <color rgb="FF000000"/>
        <rFont val="Noto Sans CJK SC"/>
        <family val="2"/>
      </rPr>
      <t xml:space="preserve">万円</t>
    </r>
    <r>
      <rPr>
        <sz val="10"/>
        <color rgb="FF000000"/>
        <rFont val="Arial"/>
        <family val="0"/>
        <charset val="1"/>
      </rPr>
      <t xml:space="preserve">)
</t>
    </r>
    <r>
      <rPr>
        <sz val="10"/>
        <color rgb="FF000000"/>
        <rFont val="Noto Sans CJK SC"/>
        <family val="2"/>
      </rPr>
      <t xml:space="preserve">勤続</t>
    </r>
    <r>
      <rPr>
        <sz val="10"/>
        <color rgb="FF000000"/>
        <rFont val="Arial"/>
        <family val="0"/>
        <charset val="1"/>
      </rPr>
      <t xml:space="preserve">20</t>
    </r>
    <r>
      <rPr>
        <sz val="10"/>
        <color rgb="FF000000"/>
        <rFont val="Noto Sans CJK SC"/>
        <family val="2"/>
      </rPr>
      <t xml:space="preserve">年超 </t>
    </r>
    <r>
      <rPr>
        <sz val="10"/>
        <color rgb="FF000000"/>
        <rFont val="Arial"/>
        <family val="0"/>
        <charset val="1"/>
      </rPr>
      <t xml:space="preserve">: 800</t>
    </r>
    <r>
      <rPr>
        <sz val="10"/>
        <color rgb="FF000000"/>
        <rFont val="Noto Sans CJK SC"/>
        <family val="2"/>
      </rPr>
      <t xml:space="preserve">万円 </t>
    </r>
    <r>
      <rPr>
        <sz val="10"/>
        <color rgb="FF000000"/>
        <rFont val="Arial"/>
        <family val="0"/>
        <charset val="1"/>
      </rPr>
      <t xml:space="preserve">+ 70</t>
    </r>
    <r>
      <rPr>
        <sz val="10"/>
        <color rgb="FF000000"/>
        <rFont val="Noto Sans CJK SC"/>
        <family val="2"/>
      </rPr>
      <t xml:space="preserve">万円 </t>
    </r>
    <r>
      <rPr>
        <sz val="10"/>
        <color rgb="FF000000"/>
        <rFont val="Arial"/>
        <family val="0"/>
        <charset val="1"/>
      </rPr>
      <t xml:space="preserve">× (</t>
    </r>
    <r>
      <rPr>
        <sz val="10"/>
        <color rgb="FF000000"/>
        <rFont val="Noto Sans CJK SC"/>
        <family val="2"/>
      </rPr>
      <t xml:space="preserve">勤続年数 </t>
    </r>
    <r>
      <rPr>
        <sz val="10"/>
        <color rgb="FF000000"/>
        <rFont val="Arial"/>
        <family val="0"/>
        <charset val="1"/>
      </rPr>
      <t xml:space="preserve">- 20)
</t>
    </r>
    <r>
      <rPr>
        <sz val="10"/>
        <color rgb="FF000000"/>
        <rFont val="Noto Sans CJK SC"/>
        <family val="2"/>
      </rPr>
      <t xml:space="preserve">障害退職の場合</t>
    </r>
    <r>
      <rPr>
        <sz val="10"/>
        <color rgb="FF000000"/>
        <rFont val="Arial"/>
        <family val="0"/>
        <charset val="1"/>
      </rPr>
      <t xml:space="preserve">: </t>
    </r>
    <r>
      <rPr>
        <sz val="10"/>
        <color rgb="FF000000"/>
        <rFont val="Noto Sans CJK SC"/>
        <family val="2"/>
      </rPr>
      <t xml:space="preserve">上記計算額に</t>
    </r>
    <r>
      <rPr>
        <sz val="10"/>
        <color rgb="FF000000"/>
        <rFont val="Arial"/>
        <family val="0"/>
        <charset val="1"/>
      </rPr>
      <t xml:space="preserve">100</t>
    </r>
    <r>
      <rPr>
        <sz val="10"/>
        <color rgb="FF000000"/>
        <rFont val="Noto Sans CJK SC"/>
        <family val="2"/>
      </rPr>
      <t xml:space="preserve">万円を加算</t>
    </r>
  </si>
  <si>
    <t xml:space="preserve">勤続年数</t>
  </si>
  <si>
    <t xml:space="preserve">退職所得控除額</t>
  </si>
  <si>
    <r>
      <rPr>
        <b val="true"/>
        <sz val="10"/>
        <color rgb="FF1F3864"/>
        <rFont val="Noto Sans CJK SC"/>
        <family val="2"/>
      </rPr>
      <t xml:space="preserve">障害退職の場合
</t>
    </r>
    <r>
      <rPr>
        <b val="true"/>
        <sz val="10"/>
        <color rgb="FF1F3864"/>
        <rFont val="Arial"/>
        <family val="0"/>
        <charset val="1"/>
      </rPr>
      <t xml:space="preserve">(+100</t>
    </r>
    <r>
      <rPr>
        <b val="true"/>
        <sz val="10"/>
        <color rgb="FF1F3864"/>
        <rFont val="Noto Sans CJK SC"/>
        <family val="2"/>
      </rPr>
      <t xml:space="preserve">万円</t>
    </r>
    <r>
      <rPr>
        <b val="true"/>
        <sz val="10"/>
        <color rgb="FF1F3864"/>
        <rFont val="Arial"/>
        <family val="0"/>
        <charset val="1"/>
      </rPr>
      <t xml:space="preserve">)</t>
    </r>
  </si>
  <si>
    <t xml:space="preserve">計算式</t>
  </si>
  <si>
    <r>
      <rPr>
        <b val="true"/>
        <sz val="10"/>
        <color rgb="FF000000"/>
        <rFont val="Arial"/>
        <family val="0"/>
        <charset val="1"/>
      </rPr>
      <t xml:space="preserve">1</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</si>
  <si>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t>
    </r>
  </si>
  <si>
    <r>
      <rPr>
        <b val="true"/>
        <sz val="10"/>
        <color rgb="FF000000"/>
        <rFont val="Arial"/>
        <family val="0"/>
        <charset val="1"/>
      </rPr>
      <t xml:space="preserve">2</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</si>
  <si>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×2)</t>
    </r>
  </si>
  <si>
    <r>
      <rPr>
        <b val="true"/>
        <sz val="10"/>
        <color rgb="FF000000"/>
        <rFont val="Arial"/>
        <family val="0"/>
        <charset val="1"/>
      </rPr>
      <t xml:space="preserve">3</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</si>
  <si>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×3)</t>
    </r>
  </si>
  <si>
    <r>
      <rPr>
        <b val="true"/>
        <sz val="10"/>
        <color rgb="FF000000"/>
        <rFont val="Arial"/>
        <family val="0"/>
        <charset val="1"/>
      </rPr>
      <t xml:space="preserve">4</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</si>
  <si>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×4)</t>
    </r>
  </si>
  <si>
    <r>
      <rPr>
        <b val="true"/>
        <sz val="10"/>
        <color rgb="FF000000"/>
        <rFont val="Arial"/>
        <family val="0"/>
        <charset val="1"/>
      </rPr>
      <t xml:space="preserve">5</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</si>
  <si>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×5)</t>
    </r>
  </si>
  <si>
    <r>
      <rPr>
        <b val="true"/>
        <sz val="10"/>
        <color rgb="FF000000"/>
        <rFont val="Arial"/>
        <family val="0"/>
        <charset val="1"/>
      </rPr>
      <t xml:space="preserve">6</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</si>
  <si>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×6)</t>
    </r>
  </si>
  <si>
    <r>
      <rPr>
        <b val="true"/>
        <sz val="10"/>
        <color rgb="FF000000"/>
        <rFont val="Arial"/>
        <family val="0"/>
        <charset val="1"/>
      </rPr>
      <t xml:space="preserve">7</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</si>
  <si>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×7)</t>
    </r>
  </si>
  <si>
    <r>
      <rPr>
        <b val="true"/>
        <sz val="10"/>
        <color rgb="FF000000"/>
        <rFont val="Arial"/>
        <family val="0"/>
        <charset val="1"/>
      </rPr>
      <t xml:space="preserve">8</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</si>
  <si>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×8)</t>
    </r>
  </si>
  <si>
    <r>
      <rPr>
        <b val="true"/>
        <sz val="10"/>
        <color rgb="FF000000"/>
        <rFont val="Arial"/>
        <family val="0"/>
        <charset val="1"/>
      </rPr>
      <t xml:space="preserve">9</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</si>
  <si>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×9)</t>
    </r>
  </si>
  <si>
    <r>
      <rPr>
        <b val="true"/>
        <sz val="10"/>
        <color rgb="FF000000"/>
        <rFont val="Arial"/>
        <family val="0"/>
        <charset val="1"/>
      </rPr>
      <t xml:space="preserve">10</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</si>
  <si>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×10)</t>
    </r>
  </si>
  <si>
    <r>
      <rPr>
        <b val="true"/>
        <sz val="10"/>
        <color rgb="FF000000"/>
        <rFont val="Arial"/>
        <family val="0"/>
        <charset val="1"/>
      </rPr>
      <t xml:space="preserve">11</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</si>
  <si>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×11)</t>
    </r>
  </si>
  <si>
    <r>
      <rPr>
        <b val="true"/>
        <sz val="10"/>
        <color rgb="FF000000"/>
        <rFont val="Arial"/>
        <family val="0"/>
        <charset val="1"/>
      </rPr>
      <t xml:space="preserve">12</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</si>
  <si>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×12)</t>
    </r>
  </si>
  <si>
    <r>
      <rPr>
        <b val="true"/>
        <sz val="10"/>
        <color rgb="FF000000"/>
        <rFont val="Arial"/>
        <family val="0"/>
        <charset val="1"/>
      </rPr>
      <t xml:space="preserve">13</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</si>
  <si>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×13)</t>
    </r>
  </si>
  <si>
    <r>
      <rPr>
        <b val="true"/>
        <sz val="10"/>
        <color rgb="FF000000"/>
        <rFont val="Arial"/>
        <family val="0"/>
        <charset val="1"/>
      </rPr>
      <t xml:space="preserve">14</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</si>
  <si>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×14)</t>
    </r>
  </si>
  <si>
    <r>
      <rPr>
        <b val="true"/>
        <sz val="10"/>
        <color rgb="FF000000"/>
        <rFont val="Arial"/>
        <family val="0"/>
        <charset val="1"/>
      </rPr>
      <t xml:space="preserve">15</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</si>
  <si>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×15)</t>
    </r>
  </si>
  <si>
    <r>
      <rPr>
        <b val="true"/>
        <sz val="10"/>
        <color rgb="FF000000"/>
        <rFont val="Arial"/>
        <family val="0"/>
        <charset val="1"/>
      </rPr>
      <t xml:space="preserve">16</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</si>
  <si>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×16)</t>
    </r>
  </si>
  <si>
    <r>
      <rPr>
        <b val="true"/>
        <sz val="10"/>
        <color rgb="FF000000"/>
        <rFont val="Arial"/>
        <family val="0"/>
        <charset val="1"/>
      </rPr>
      <t xml:space="preserve">17</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</si>
  <si>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×17)</t>
    </r>
  </si>
  <si>
    <r>
      <rPr>
        <b val="true"/>
        <sz val="10"/>
        <color rgb="FF000000"/>
        <rFont val="Arial"/>
        <family val="0"/>
        <charset val="1"/>
      </rPr>
      <t xml:space="preserve">18</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</si>
  <si>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×18)</t>
    </r>
  </si>
  <si>
    <r>
      <rPr>
        <b val="true"/>
        <sz val="10"/>
        <color rgb="FF000000"/>
        <rFont val="Arial"/>
        <family val="0"/>
        <charset val="1"/>
      </rPr>
      <t xml:space="preserve">19</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</si>
  <si>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×19)</t>
    </r>
  </si>
  <si>
    <r>
      <rPr>
        <b val="true"/>
        <sz val="10"/>
        <color rgb="FF000000"/>
        <rFont val="Arial"/>
        <family val="0"/>
        <charset val="1"/>
      </rPr>
      <t xml:space="preserve">20</t>
    </r>
    <r>
      <rPr>
        <b val="true"/>
        <sz val="10"/>
        <color rgb="FF000000"/>
        <rFont val="Noto Sans CJK SC"/>
        <family val="2"/>
      </rPr>
      <t xml:space="preserve">年</t>
    </r>
  </si>
  <si>
    <r>
      <rPr>
        <sz val="10"/>
        <color rgb="FF000000"/>
        <rFont val="Arial"/>
        <family val="0"/>
        <charset val="1"/>
      </rPr>
      <t xml:space="preserve">MAX(80</t>
    </r>
    <r>
      <rPr>
        <sz val="10"/>
        <color rgb="FF000000"/>
        <rFont val="Noto Sans CJK SC"/>
        <family val="2"/>
      </rPr>
      <t xml:space="preserve">万</t>
    </r>
    <r>
      <rPr>
        <sz val="10"/>
        <color rgb="FF000000"/>
        <rFont val="Arial"/>
        <family val="0"/>
        <charset val="1"/>
      </rPr>
      <t xml:space="preserve">, 40</t>
    </r>
    <r>
      <rPr>
        <sz val="10"/>
        <color rgb="FF000000"/>
        <rFont val="Noto Sans CJK SC"/>
        <family val="2"/>
      </rPr>
      <t xml:space="preserve">万</t>
    </r>
    <r>
      <rPr>
        <sz val="10"/>
        <color rgb="FF000000"/>
        <rFont val="Arial"/>
        <family val="0"/>
        <charset val="1"/>
      </rPr>
      <t xml:space="preserve">×20)</t>
    </r>
  </si>
  <si>
    <r>
      <rPr>
        <b val="true"/>
        <sz val="10"/>
        <color rgb="FF000000"/>
        <rFont val="Arial"/>
        <family val="0"/>
        <charset val="1"/>
      </rPr>
      <t xml:space="preserve">21</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</si>
  <si>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×(21-20)</t>
    </r>
  </si>
  <si>
    <r>
      <rPr>
        <b val="true"/>
        <sz val="10"/>
        <color rgb="FF000000"/>
        <rFont val="Arial"/>
        <family val="0"/>
        <charset val="1"/>
      </rPr>
      <t xml:space="preserve">22</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</si>
  <si>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×(22-20)</t>
    </r>
  </si>
  <si>
    <r>
      <rPr>
        <b val="true"/>
        <sz val="10"/>
        <color rgb="FF000000"/>
        <rFont val="Arial"/>
        <family val="0"/>
        <charset val="1"/>
      </rPr>
      <t xml:space="preserve">23</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</si>
  <si>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×(23-20)</t>
    </r>
  </si>
  <si>
    <r>
      <rPr>
        <b val="true"/>
        <sz val="10"/>
        <color rgb="FF000000"/>
        <rFont val="Arial"/>
        <family val="0"/>
        <charset val="1"/>
      </rPr>
      <t xml:space="preserve">24</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</si>
  <si>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×(24-20)</t>
    </r>
  </si>
  <si>
    <r>
      <rPr>
        <b val="true"/>
        <sz val="10"/>
        <color rgb="FF000000"/>
        <rFont val="Arial"/>
        <family val="0"/>
        <charset val="1"/>
      </rPr>
      <t xml:space="preserve">25</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</si>
  <si>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×(25-20)</t>
    </r>
  </si>
  <si>
    <r>
      <rPr>
        <b val="true"/>
        <sz val="10"/>
        <color rgb="FF000000"/>
        <rFont val="Arial"/>
        <family val="0"/>
        <charset val="1"/>
      </rPr>
      <t xml:space="preserve">26</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</si>
  <si>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×(26-20)</t>
    </r>
  </si>
  <si>
    <r>
      <rPr>
        <b val="true"/>
        <sz val="10"/>
        <color rgb="FF000000"/>
        <rFont val="Arial"/>
        <family val="0"/>
        <charset val="1"/>
      </rPr>
      <t xml:space="preserve">27</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</si>
  <si>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×(27-20)</t>
    </r>
  </si>
  <si>
    <r>
      <rPr>
        <b val="true"/>
        <sz val="10"/>
        <color rgb="FF000000"/>
        <rFont val="Arial"/>
        <family val="0"/>
        <charset val="1"/>
      </rPr>
      <t xml:space="preserve">28</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</si>
  <si>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×(28-20)</t>
    </r>
  </si>
  <si>
    <r>
      <rPr>
        <b val="true"/>
        <sz val="10"/>
        <color rgb="FF000000"/>
        <rFont val="Arial"/>
        <family val="0"/>
        <charset val="1"/>
      </rPr>
      <t xml:space="preserve">29</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</si>
  <si>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×(29-20)</t>
    </r>
  </si>
  <si>
    <r>
      <rPr>
        <b val="true"/>
        <sz val="10"/>
        <color rgb="FF000000"/>
        <rFont val="Arial"/>
        <family val="0"/>
        <charset val="1"/>
      </rPr>
      <t xml:space="preserve">30</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</si>
  <si>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×(30-20)</t>
    </r>
  </si>
  <si>
    <r>
      <rPr>
        <b val="true"/>
        <sz val="10"/>
        <color rgb="FF000000"/>
        <rFont val="Arial"/>
        <family val="0"/>
        <charset val="1"/>
      </rPr>
      <t xml:space="preserve">31</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</si>
  <si>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×(31-20)</t>
    </r>
  </si>
  <si>
    <r>
      <rPr>
        <b val="true"/>
        <sz val="10"/>
        <color rgb="FF000000"/>
        <rFont val="Arial"/>
        <family val="0"/>
        <charset val="1"/>
      </rPr>
      <t xml:space="preserve">32</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</si>
  <si>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×(32-20)</t>
    </r>
  </si>
  <si>
    <r>
      <rPr>
        <b val="true"/>
        <sz val="10"/>
        <color rgb="FF000000"/>
        <rFont val="Arial"/>
        <family val="0"/>
        <charset val="1"/>
      </rPr>
      <t xml:space="preserve">33</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</si>
  <si>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×(33-20)</t>
    </r>
  </si>
  <si>
    <r>
      <rPr>
        <b val="true"/>
        <sz val="10"/>
        <color rgb="FF000000"/>
        <rFont val="Arial"/>
        <family val="0"/>
        <charset val="1"/>
      </rPr>
      <t xml:space="preserve">34</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</si>
  <si>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×(34-20)</t>
    </r>
  </si>
  <si>
    <r>
      <rPr>
        <b val="true"/>
        <sz val="10"/>
        <color rgb="FF000000"/>
        <rFont val="Arial"/>
        <family val="0"/>
        <charset val="1"/>
      </rPr>
      <t xml:space="preserve">35</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</si>
  <si>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×(35-20)</t>
    </r>
  </si>
  <si>
    <r>
      <rPr>
        <b val="true"/>
        <sz val="10"/>
        <color rgb="FF000000"/>
        <rFont val="Arial"/>
        <family val="0"/>
        <charset val="1"/>
      </rPr>
      <t xml:space="preserve">36</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</si>
  <si>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×(36-20)</t>
    </r>
  </si>
  <si>
    <r>
      <rPr>
        <b val="true"/>
        <sz val="10"/>
        <color rgb="FF000000"/>
        <rFont val="Arial"/>
        <family val="0"/>
        <charset val="1"/>
      </rPr>
      <t xml:space="preserve">37</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</si>
  <si>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×(37-20)</t>
    </r>
  </si>
  <si>
    <r>
      <rPr>
        <b val="true"/>
        <sz val="10"/>
        <color rgb="FF000000"/>
        <rFont val="Arial"/>
        <family val="0"/>
        <charset val="1"/>
      </rPr>
      <t xml:space="preserve">38</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</si>
  <si>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×(38-20)</t>
    </r>
  </si>
  <si>
    <r>
      <rPr>
        <b val="true"/>
        <sz val="10"/>
        <color rgb="FF000000"/>
        <rFont val="Arial"/>
        <family val="0"/>
        <charset val="1"/>
      </rPr>
      <t xml:space="preserve">39</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</si>
  <si>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×(39-20)</t>
    </r>
  </si>
  <si>
    <r>
      <rPr>
        <b val="true"/>
        <sz val="10"/>
        <color rgb="FF000000"/>
        <rFont val="Arial"/>
        <family val="0"/>
        <charset val="1"/>
      </rPr>
      <t xml:space="preserve">40</t>
    </r>
    <r>
      <rPr>
        <b val="true"/>
        <sz val="10"/>
        <color rgb="FF000000"/>
        <rFont val="Noto Sans CJK SC"/>
        <family val="2"/>
      </rPr>
      <t xml:space="preserve">年</t>
    </r>
  </si>
  <si>
    <r>
      <rPr>
        <sz val="10"/>
        <color rgb="FF000000"/>
        <rFont val="Arial"/>
        <family val="0"/>
        <charset val="1"/>
      </rPr>
      <t xml:space="preserve">800</t>
    </r>
    <r>
      <rPr>
        <sz val="10"/>
        <color rgb="FF000000"/>
        <rFont val="Noto Sans CJK SC"/>
        <family val="2"/>
      </rPr>
      <t xml:space="preserve">万 </t>
    </r>
    <r>
      <rPr>
        <sz val="10"/>
        <color rgb="FF000000"/>
        <rFont val="Arial"/>
        <family val="0"/>
        <charset val="1"/>
      </rPr>
      <t xml:space="preserve">+ 70</t>
    </r>
    <r>
      <rPr>
        <sz val="10"/>
        <color rgb="FF000000"/>
        <rFont val="Noto Sans CJK SC"/>
        <family val="2"/>
      </rPr>
      <t xml:space="preserve">万</t>
    </r>
    <r>
      <rPr>
        <sz val="10"/>
        <color rgb="FF000000"/>
        <rFont val="Arial"/>
        <family val="0"/>
        <charset val="1"/>
      </rPr>
      <t xml:space="preserve">×(40-20)</t>
    </r>
  </si>
  <si>
    <t xml:space="preserve">④ 退職所得・源泉税額 計算シート</t>
  </si>
  <si>
    <t xml:space="preserve">黄色セルに入力 → 緑セルに退職所得金額・源泉税額が自動表示されます</t>
  </si>
  <si>
    <r>
      <rPr>
        <b val="true"/>
        <sz val="11"/>
        <color rgb="FFFFFFFF"/>
        <rFont val="Noto Sans CJK SC"/>
        <family val="2"/>
      </rPr>
      <t xml:space="preserve">  入力欄</t>
    </r>
    <r>
      <rPr>
        <b val="true"/>
        <sz val="11"/>
        <color rgb="FFFFFFFF"/>
        <rFont val="Arial"/>
        <family val="0"/>
        <charset val="1"/>
      </rPr>
      <t xml:space="preserve">(</t>
    </r>
    <r>
      <rPr>
        <b val="true"/>
        <sz val="11"/>
        <color rgb="FFFFFFFF"/>
        <rFont val="Noto Sans CJK SC"/>
        <family val="2"/>
      </rPr>
      <t xml:space="preserve">黄色セル</t>
    </r>
    <r>
      <rPr>
        <b val="true"/>
        <sz val="11"/>
        <color rgb="FFFFFFFF"/>
        <rFont val="Arial"/>
        <family val="0"/>
        <charset val="1"/>
      </rPr>
      <t xml:space="preserve">)</t>
    </r>
  </si>
  <si>
    <t xml:space="preserve">退職金等の総額</t>
  </si>
  <si>
    <t xml:space="preserve">円</t>
  </si>
  <si>
    <r>
      <rPr>
        <b val="true"/>
        <sz val="10"/>
        <color rgb="FF000000"/>
        <rFont val="Noto Sans CJK SC"/>
        <family val="2"/>
      </rPr>
      <t xml:space="preserve">勤続年数</t>
    </r>
    <r>
      <rPr>
        <b val="true"/>
        <sz val="10"/>
        <color rgb="FF000000"/>
        <rFont val="Arial"/>
        <family val="0"/>
        <charset val="1"/>
      </rPr>
      <t xml:space="preserve">(</t>
    </r>
    <r>
      <rPr>
        <b val="true"/>
        <sz val="10"/>
        <color rgb="FF000000"/>
        <rFont val="Noto Sans CJK SC"/>
        <family val="2"/>
      </rPr>
      <t xml:space="preserve">切上げ後</t>
    </r>
    <r>
      <rPr>
        <b val="true"/>
        <sz val="10"/>
        <color rgb="FF000000"/>
        <rFont val="Arial"/>
        <family val="0"/>
        <charset val="1"/>
      </rPr>
      <t xml:space="preserve">)</t>
    </r>
  </si>
  <si>
    <t xml:space="preserve">年</t>
  </si>
  <si>
    <t xml:space="preserve">障害退職</t>
  </si>
  <si>
    <t xml:space="preserve">該当しない</t>
  </si>
  <si>
    <t xml:space="preserve">退職手当等の区分</t>
  </si>
  <si>
    <t xml:space="preserve">一般</t>
  </si>
  <si>
    <t xml:space="preserve">退職所得の受給に関する申告書</t>
  </si>
  <si>
    <t xml:space="preserve">提出あり</t>
  </si>
  <si>
    <r>
      <rPr>
        <b val="true"/>
        <sz val="11"/>
        <color rgb="FFFFFFFF"/>
        <rFont val="Noto Sans CJK SC"/>
        <family val="2"/>
      </rPr>
      <t xml:space="preserve">  計算結果</t>
    </r>
    <r>
      <rPr>
        <b val="true"/>
        <sz val="11"/>
        <color rgb="FFFFFFFF"/>
        <rFont val="Arial"/>
        <family val="0"/>
        <charset val="1"/>
      </rPr>
      <t xml:space="preserve">(</t>
    </r>
    <r>
      <rPr>
        <b val="true"/>
        <sz val="11"/>
        <color rgb="FFFFFFFF"/>
        <rFont val="Noto Sans CJK SC"/>
        <family val="2"/>
      </rPr>
      <t xml:space="preserve">緑セル</t>
    </r>
    <r>
      <rPr>
        <b val="true"/>
        <sz val="11"/>
        <color rgb="FFFFFFFF"/>
        <rFont val="Arial"/>
        <family val="0"/>
        <charset val="1"/>
      </rPr>
      <t xml:space="preserve">)</t>
    </r>
  </si>
  <si>
    <r>
      <rPr>
        <b val="true"/>
        <sz val="10"/>
        <color rgb="FF000000"/>
        <rFont val="Noto Sans CJK SC"/>
        <family val="2"/>
      </rPr>
      <t xml:space="preserve">退職所得金額</t>
    </r>
    <r>
      <rPr>
        <b val="true"/>
        <sz val="10"/>
        <color rgb="FF000000"/>
        <rFont val="Arial"/>
        <family val="0"/>
        <charset val="1"/>
      </rPr>
      <t xml:space="preserve">(</t>
    </r>
    <r>
      <rPr>
        <b val="true"/>
        <sz val="10"/>
        <color rgb="FF000000"/>
        <rFont val="Noto Sans CJK SC"/>
        <family val="2"/>
      </rPr>
      <t xml:space="preserve">課税対象</t>
    </r>
    <r>
      <rPr>
        <b val="true"/>
        <sz val="10"/>
        <color rgb="FF000000"/>
        <rFont val="Arial"/>
        <family val="0"/>
        <charset val="1"/>
      </rPr>
      <t xml:space="preserve">)</t>
    </r>
  </si>
  <si>
    <r>
      <rPr>
        <b val="true"/>
        <sz val="10"/>
        <color rgb="FF000000"/>
        <rFont val="Noto Sans CJK SC"/>
        <family val="2"/>
      </rPr>
      <t xml:space="preserve">同上</t>
    </r>
    <r>
      <rPr>
        <b val="true"/>
        <sz val="10"/>
        <color rgb="FF000000"/>
        <rFont val="Arial"/>
        <family val="0"/>
        <charset val="1"/>
      </rPr>
      <t xml:space="preserve">(</t>
    </r>
    <r>
      <rPr>
        <b val="true"/>
        <sz val="10"/>
        <color rgb="FF000000"/>
        <rFont val="Noto Sans CJK SC"/>
        <family val="2"/>
      </rPr>
      <t xml:space="preserve">千円未満切捨</t>
    </r>
    <r>
      <rPr>
        <b val="true"/>
        <sz val="10"/>
        <color rgb="FF000000"/>
        <rFont val="Arial"/>
        <family val="0"/>
        <charset val="1"/>
      </rPr>
      <t xml:space="preserve">)</t>
    </r>
  </si>
  <si>
    <r>
      <rPr>
        <b val="true"/>
        <sz val="10"/>
        <color rgb="FF000000"/>
        <rFont val="Noto Sans CJK SC"/>
        <family val="2"/>
      </rPr>
      <t xml:space="preserve">所得税額</t>
    </r>
    <r>
      <rPr>
        <b val="true"/>
        <sz val="10"/>
        <color rgb="FF000000"/>
        <rFont val="Arial"/>
        <family val="0"/>
        <charset val="1"/>
      </rPr>
      <t xml:space="preserve">(</t>
    </r>
    <r>
      <rPr>
        <b val="true"/>
        <sz val="10"/>
        <color rgb="FF000000"/>
        <rFont val="Noto Sans CJK SC"/>
        <family val="2"/>
      </rPr>
      <t xml:space="preserve">復興税込</t>
    </r>
    <r>
      <rPr>
        <b val="true"/>
        <sz val="10"/>
        <color rgb="FF000000"/>
        <rFont val="Arial"/>
        <family val="0"/>
        <charset val="1"/>
      </rPr>
      <t xml:space="preserve">)</t>
    </r>
  </si>
  <si>
    <r>
      <rPr>
        <b val="true"/>
        <sz val="10"/>
        <color rgb="FF000000"/>
        <rFont val="Noto Sans CJK SC"/>
        <family val="2"/>
      </rPr>
      <t xml:space="preserve">差引支給額</t>
    </r>
    <r>
      <rPr>
        <b val="true"/>
        <sz val="10"/>
        <color rgb="FF000000"/>
        <rFont val="Arial"/>
        <family val="0"/>
        <charset val="1"/>
      </rPr>
      <t xml:space="preserve">(</t>
    </r>
    <r>
      <rPr>
        <b val="true"/>
        <sz val="10"/>
        <color rgb="FF000000"/>
        <rFont val="Noto Sans CJK SC"/>
        <family val="2"/>
      </rPr>
      <t xml:space="preserve">所得税差引後</t>
    </r>
    <r>
      <rPr>
        <b val="true"/>
        <sz val="10"/>
        <color rgb="FF000000"/>
        <rFont val="Arial"/>
        <family val="0"/>
        <charset val="1"/>
      </rPr>
      <t xml:space="preserve">)</t>
    </r>
  </si>
  <si>
    <t xml:space="preserve">  計算上の注意</t>
  </si>
  <si>
    <r>
      <rPr>
        <sz val="10"/>
        <color rgb="FF000000"/>
        <rFont val="Noto Sans CJK SC"/>
        <family val="2"/>
      </rPr>
      <t xml:space="preserve">本計算は所得税</t>
    </r>
    <r>
      <rPr>
        <sz val="10"/>
        <color rgb="FF000000"/>
        <rFont val="Arial"/>
        <family val="0"/>
        <charset val="1"/>
      </rPr>
      <t xml:space="preserve">(</t>
    </r>
    <r>
      <rPr>
        <sz val="10"/>
        <color rgb="FF000000"/>
        <rFont val="Noto Sans CJK SC"/>
        <family val="2"/>
      </rPr>
      <t xml:space="preserve">復興特別所得税込</t>
    </r>
    <r>
      <rPr>
        <sz val="10"/>
        <color rgb="FF000000"/>
        <rFont val="Arial"/>
        <family val="0"/>
        <charset val="1"/>
      </rPr>
      <t xml:space="preserve">)</t>
    </r>
    <r>
      <rPr>
        <sz val="10"/>
        <color rgb="FF000000"/>
        <rFont val="Noto Sans CJK SC"/>
        <family val="2"/>
      </rPr>
      <t xml:space="preserve">のみ。住民税</t>
    </r>
    <r>
      <rPr>
        <sz val="10"/>
        <color rgb="FF000000"/>
        <rFont val="Arial"/>
        <family val="0"/>
        <charset val="1"/>
      </rPr>
      <t xml:space="preserve">(</t>
    </r>
    <r>
      <rPr>
        <sz val="10"/>
        <color rgb="FF000000"/>
        <rFont val="Noto Sans CJK SC"/>
        <family val="2"/>
      </rPr>
      <t xml:space="preserve">市町村民税</t>
    </r>
    <r>
      <rPr>
        <sz val="10"/>
        <color rgb="FF000000"/>
        <rFont val="Arial"/>
        <family val="0"/>
        <charset val="1"/>
      </rPr>
      <t xml:space="preserve">6% + </t>
    </r>
    <r>
      <rPr>
        <sz val="10"/>
        <color rgb="FF000000"/>
        <rFont val="Noto Sans CJK SC"/>
        <family val="2"/>
      </rPr>
      <t xml:space="preserve">道府県民税</t>
    </r>
    <r>
      <rPr>
        <sz val="10"/>
        <color rgb="FF000000"/>
        <rFont val="Arial"/>
        <family val="0"/>
        <charset val="1"/>
      </rPr>
      <t xml:space="preserve">4% = 10%)</t>
    </r>
    <r>
      <rPr>
        <sz val="10"/>
        <color rgb="FF000000"/>
        <rFont val="Noto Sans CJK SC"/>
        <family val="2"/>
      </rPr>
      <t xml:space="preserve">は別途計算が必要です。</t>
    </r>
  </si>
  <si>
    <r>
      <rPr>
        <sz val="10"/>
        <color rgb="FF000000"/>
        <rFont val="Noto Sans CJK SC"/>
        <family val="2"/>
      </rPr>
      <t xml:space="preserve">『退職所得の受給に関する申告書』の提出がない場合、退職所得控除を適用せず一律</t>
    </r>
    <r>
      <rPr>
        <sz val="10"/>
        <color rgb="FF000000"/>
        <rFont val="Arial"/>
        <family val="0"/>
        <charset val="1"/>
      </rPr>
      <t xml:space="preserve">20.42%(</t>
    </r>
    <r>
      <rPr>
        <sz val="10"/>
        <color rgb="FF000000"/>
        <rFont val="Noto Sans CJK SC"/>
        <family val="2"/>
      </rPr>
      <t xml:space="preserve">所得税</t>
    </r>
    <r>
      <rPr>
        <sz val="10"/>
        <color rgb="FF000000"/>
        <rFont val="Arial"/>
        <family val="0"/>
        <charset val="1"/>
      </rPr>
      <t xml:space="preserve">20% + </t>
    </r>
    <r>
      <rPr>
        <sz val="10"/>
        <color rgb="FF000000"/>
        <rFont val="Noto Sans CJK SC"/>
        <family val="2"/>
      </rPr>
      <t xml:space="preserve">復興特別所得税</t>
    </r>
    <r>
      <rPr>
        <sz val="10"/>
        <color rgb="FF000000"/>
        <rFont val="Arial"/>
        <family val="0"/>
        <charset val="1"/>
      </rPr>
      <t xml:space="preserve">0.42%)</t>
    </r>
    <r>
      <rPr>
        <sz val="10"/>
        <color rgb="FF000000"/>
        <rFont val="Noto Sans CJK SC"/>
        <family val="2"/>
      </rPr>
      <t xml:space="preserve">で源泉徴収されます。</t>
    </r>
  </si>
  <si>
    <r>
      <rPr>
        <sz val="10"/>
        <color rgb="FF000000"/>
        <rFont val="Noto Sans CJK SC"/>
        <family val="2"/>
      </rPr>
      <t xml:space="preserve">勤続</t>
    </r>
    <r>
      <rPr>
        <sz val="10"/>
        <color rgb="FF000000"/>
        <rFont val="Arial"/>
        <family val="0"/>
        <charset val="1"/>
      </rPr>
      <t xml:space="preserve">5</t>
    </r>
    <r>
      <rPr>
        <sz val="10"/>
        <color rgb="FF000000"/>
        <rFont val="Noto Sans CJK SC"/>
        <family val="2"/>
      </rPr>
      <t xml:space="preserve">年以下の役員等</t>
    </r>
    <r>
      <rPr>
        <sz val="10"/>
        <color rgb="FF000000"/>
        <rFont val="Arial"/>
        <family val="0"/>
        <charset val="1"/>
      </rPr>
      <t xml:space="preserve">(</t>
    </r>
    <r>
      <rPr>
        <sz val="10"/>
        <color rgb="FF000000"/>
        <rFont val="Noto Sans CJK SC"/>
        <family val="2"/>
      </rPr>
      <t xml:space="preserve">特定役員退職手当等</t>
    </r>
    <r>
      <rPr>
        <sz val="10"/>
        <color rgb="FF000000"/>
        <rFont val="Arial"/>
        <family val="0"/>
        <charset val="1"/>
      </rPr>
      <t xml:space="preserve">)</t>
    </r>
    <r>
      <rPr>
        <sz val="10"/>
        <color rgb="FF000000"/>
        <rFont val="Noto Sans CJK SC"/>
        <family val="2"/>
      </rPr>
      <t xml:space="preserve">は</t>
    </r>
    <r>
      <rPr>
        <sz val="10"/>
        <color rgb="FF000000"/>
        <rFont val="Arial"/>
        <family val="0"/>
        <charset val="1"/>
      </rPr>
      <t xml:space="preserve">1/2</t>
    </r>
    <r>
      <rPr>
        <sz val="10"/>
        <color rgb="FF000000"/>
        <rFont val="Noto Sans CJK SC"/>
        <family val="2"/>
      </rPr>
      <t xml:space="preserve">課税の適用がありません。</t>
    </r>
  </si>
  <si>
    <r>
      <rPr>
        <sz val="10"/>
        <color rgb="FF000000"/>
        <rFont val="Noto Sans CJK SC"/>
        <family val="2"/>
      </rPr>
      <t xml:space="preserve">勤続</t>
    </r>
    <r>
      <rPr>
        <sz val="10"/>
        <color rgb="FF000000"/>
        <rFont val="Arial"/>
        <family val="0"/>
        <charset val="1"/>
      </rPr>
      <t xml:space="preserve">5</t>
    </r>
    <r>
      <rPr>
        <sz val="10"/>
        <color rgb="FF000000"/>
        <rFont val="Noto Sans CJK SC"/>
        <family val="2"/>
      </rPr>
      <t xml:space="preserve">年以下の一般従業員</t>
    </r>
    <r>
      <rPr>
        <sz val="10"/>
        <color rgb="FF000000"/>
        <rFont val="Arial"/>
        <family val="0"/>
        <charset val="1"/>
      </rPr>
      <t xml:space="preserve">(</t>
    </r>
    <r>
      <rPr>
        <sz val="10"/>
        <color rgb="FF000000"/>
        <rFont val="Noto Sans CJK SC"/>
        <family val="2"/>
      </rPr>
      <t xml:space="preserve">短期退職手当等</t>
    </r>
    <r>
      <rPr>
        <sz val="10"/>
        <color rgb="FF000000"/>
        <rFont val="Arial"/>
        <family val="0"/>
        <charset val="1"/>
      </rPr>
      <t xml:space="preserve">)</t>
    </r>
    <r>
      <rPr>
        <sz val="10"/>
        <color rgb="FF000000"/>
        <rFont val="Noto Sans CJK SC"/>
        <family val="2"/>
      </rPr>
      <t xml:space="preserve">は、控除後の金額のうち</t>
    </r>
    <r>
      <rPr>
        <sz val="10"/>
        <color rgb="FF000000"/>
        <rFont val="Arial"/>
        <family val="0"/>
        <charset val="1"/>
      </rPr>
      <t xml:space="preserve">300</t>
    </r>
    <r>
      <rPr>
        <sz val="10"/>
        <color rgb="FF000000"/>
        <rFont val="Noto Sans CJK SC"/>
        <family val="2"/>
      </rPr>
      <t xml:space="preserve">万円超部分に</t>
    </r>
    <r>
      <rPr>
        <sz val="10"/>
        <color rgb="FF000000"/>
        <rFont val="Arial"/>
        <family val="0"/>
        <charset val="1"/>
      </rPr>
      <t xml:space="preserve">1/2</t>
    </r>
    <r>
      <rPr>
        <sz val="10"/>
        <color rgb="FF000000"/>
        <rFont val="Noto Sans CJK SC"/>
        <family val="2"/>
      </rPr>
      <t xml:space="preserve">課税の適用がありません。</t>
    </r>
  </si>
  <si>
    <r>
      <rPr>
        <sz val="10"/>
        <color rgb="FF000000"/>
        <rFont val="Arial"/>
        <family val="0"/>
        <charset val="1"/>
      </rPr>
      <t xml:space="preserve">iDeCo</t>
    </r>
    <r>
      <rPr>
        <sz val="10"/>
        <color rgb="FF000000"/>
        <rFont val="Noto Sans CJK SC"/>
        <family val="2"/>
      </rPr>
      <t xml:space="preserve">・企業型</t>
    </r>
    <r>
      <rPr>
        <sz val="10"/>
        <color rgb="FF000000"/>
        <rFont val="Arial"/>
        <family val="0"/>
        <charset val="1"/>
      </rPr>
      <t xml:space="preserve">DC</t>
    </r>
    <r>
      <rPr>
        <sz val="10"/>
        <color rgb="FF000000"/>
        <rFont val="Noto Sans CJK SC"/>
        <family val="2"/>
      </rPr>
      <t xml:space="preserve">の一時金を受給済みの場合、退職所得控除の調整</t>
    </r>
    <r>
      <rPr>
        <sz val="10"/>
        <color rgb="FF000000"/>
        <rFont val="Arial"/>
        <family val="0"/>
        <charset val="1"/>
      </rPr>
      <t xml:space="preserve">(</t>
    </r>
    <r>
      <rPr>
        <sz val="10"/>
        <color rgb="FF000000"/>
        <rFont val="Noto Sans CJK SC"/>
        <family val="2"/>
      </rPr>
      <t xml:space="preserve">重複排除</t>
    </r>
    <r>
      <rPr>
        <sz val="10"/>
        <color rgb="FF000000"/>
        <rFont val="Arial"/>
        <family val="0"/>
        <charset val="1"/>
      </rPr>
      <t xml:space="preserve">)</t>
    </r>
    <r>
      <rPr>
        <sz val="10"/>
        <color rgb="FF000000"/>
        <rFont val="Noto Sans CJK SC"/>
        <family val="2"/>
      </rPr>
      <t xml:space="preserve">が入ります。令和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1</t>
    </r>
    <r>
      <rPr>
        <sz val="10"/>
        <color rgb="FF000000"/>
        <rFont val="Noto Sans CJK SC"/>
        <family val="2"/>
      </rPr>
      <t xml:space="preserve">日以後支払分から調整対象期間が前年以前</t>
    </r>
    <r>
      <rPr>
        <sz val="10"/>
        <color rgb="FF000000"/>
        <rFont val="Arial"/>
        <family val="0"/>
        <charset val="1"/>
      </rPr>
      <t xml:space="preserve">9</t>
    </r>
    <r>
      <rPr>
        <sz val="10"/>
        <color rgb="FF000000"/>
        <rFont val="Noto Sans CJK SC"/>
        <family val="2"/>
      </rPr>
      <t xml:space="preserve">年内に延長。</t>
    </r>
  </si>
  <si>
    <r>
      <rPr>
        <sz val="10"/>
        <color rgb="FF000000"/>
        <rFont val="Noto Sans CJK SC"/>
        <family val="2"/>
      </rPr>
      <t xml:space="preserve">住民税は退職所得金額</t>
    </r>
    <r>
      <rPr>
        <sz val="10"/>
        <color rgb="FF000000"/>
        <rFont val="Arial"/>
        <family val="0"/>
        <charset val="1"/>
      </rPr>
      <t xml:space="preserve">(</t>
    </r>
    <r>
      <rPr>
        <sz val="10"/>
        <color rgb="FF000000"/>
        <rFont val="Noto Sans CJK SC"/>
        <family val="2"/>
      </rPr>
      <t xml:space="preserve">千円未満切捨</t>
    </r>
    <r>
      <rPr>
        <sz val="10"/>
        <color rgb="FF000000"/>
        <rFont val="Arial"/>
        <family val="0"/>
        <charset val="1"/>
      </rPr>
      <t xml:space="preserve">)</t>
    </r>
    <r>
      <rPr>
        <sz val="10"/>
        <color rgb="FF000000"/>
        <rFont val="Noto Sans CJK SC"/>
        <family val="2"/>
      </rPr>
      <t xml:space="preserve">に</t>
    </r>
    <r>
      <rPr>
        <sz val="10"/>
        <color rgb="FF000000"/>
        <rFont val="Arial"/>
        <family val="0"/>
        <charset val="1"/>
      </rPr>
      <t xml:space="preserve">10%</t>
    </r>
    <r>
      <rPr>
        <sz val="10"/>
        <color rgb="FF000000"/>
        <rFont val="Noto Sans CJK SC"/>
        <family val="2"/>
      </rPr>
      <t xml:space="preserve">を乗じた金額</t>
    </r>
    <r>
      <rPr>
        <sz val="10"/>
        <color rgb="FF000000"/>
        <rFont val="Arial"/>
        <family val="0"/>
        <charset val="1"/>
      </rPr>
      <t xml:space="preserve">(</t>
    </r>
    <r>
      <rPr>
        <sz val="10"/>
        <color rgb="FF000000"/>
        <rFont val="Noto Sans CJK SC"/>
        <family val="2"/>
      </rPr>
      <t xml:space="preserve">百円未満切捨</t>
    </r>
    <r>
      <rPr>
        <sz val="10"/>
        <color rgb="FF000000"/>
        <rFont val="Arial"/>
        <family val="0"/>
        <charset val="1"/>
      </rPr>
      <t xml:space="preserve">)</t>
    </r>
    <r>
      <rPr>
        <sz val="10"/>
        <color rgb="FF000000"/>
        <rFont val="Noto Sans CJK SC"/>
        <family val="2"/>
      </rPr>
      <t xml:space="preserve">が原則。自治体条例により</t>
    </r>
    <r>
      <rPr>
        <sz val="10"/>
        <color rgb="FF000000"/>
        <rFont val="Arial"/>
        <family val="0"/>
        <charset val="1"/>
      </rPr>
      <t xml:space="preserve">10%</t>
    </r>
    <r>
      <rPr>
        <sz val="10"/>
        <color rgb="FF000000"/>
        <rFont val="Noto Sans CJK SC"/>
        <family val="2"/>
      </rPr>
      <t xml:space="preserve">の税率軽減措置が廃止されているか要確認。</t>
    </r>
  </si>
  <si>
    <t xml:space="preserve">⑤ 退職所得の源泉徴収票 実務チェックリスト</t>
  </si>
  <si>
    <r>
      <rPr>
        <i val="true"/>
        <sz val="10"/>
        <color rgb="FF595959"/>
        <rFont val="Noto Sans CJK SC"/>
        <family val="2"/>
      </rPr>
      <t xml:space="preserve">□ 欄にチェック</t>
    </r>
    <r>
      <rPr>
        <i val="true"/>
        <sz val="10"/>
        <color rgb="FF595959"/>
        <rFont val="Arial"/>
        <family val="0"/>
        <charset val="1"/>
      </rPr>
      <t xml:space="preserve">(</t>
    </r>
    <r>
      <rPr>
        <i val="true"/>
        <sz val="10"/>
        <color rgb="FF595959"/>
        <rFont val="Noto Sans CJK SC"/>
        <family val="2"/>
      </rPr>
      <t xml:space="preserve">〇や✓</t>
    </r>
    <r>
      <rPr>
        <i val="true"/>
        <sz val="10"/>
        <color rgb="FF595959"/>
        <rFont val="Arial"/>
        <family val="0"/>
        <charset val="1"/>
      </rPr>
      <t xml:space="preserve">)</t>
    </r>
    <r>
      <rPr>
        <i val="true"/>
        <sz val="10"/>
        <color rgb="FF595959"/>
        <rFont val="Noto Sans CJK SC"/>
        <family val="2"/>
      </rPr>
      <t xml:space="preserve">を入れて進捗管理にご利用ください</t>
    </r>
  </si>
  <si>
    <t xml:space="preserve">☑</t>
  </si>
  <si>
    <t xml:space="preserve">カテゴリ</t>
  </si>
  <si>
    <t xml:space="preserve">確認項目</t>
  </si>
  <si>
    <t xml:space="preserve">□</t>
  </si>
  <si>
    <t xml:space="preserve">退職前</t>
  </si>
  <si>
    <t xml:space="preserve">退職者に『退職所得の受給に関する申告書』の用紙を渡し、記入・提出を依頼している</t>
  </si>
  <si>
    <r>
      <rPr>
        <sz val="10"/>
        <color rgb="FF000000"/>
        <rFont val="Noto Sans CJK SC"/>
        <family val="2"/>
      </rPr>
      <t xml:space="preserve">過去の退職金・</t>
    </r>
    <r>
      <rPr>
        <sz val="10"/>
        <color rgb="FF000000"/>
        <rFont val="Arial"/>
        <family val="0"/>
        <charset val="1"/>
      </rPr>
      <t xml:space="preserve">DC</t>
    </r>
    <r>
      <rPr>
        <sz val="10"/>
        <color rgb="FF000000"/>
        <rFont val="Noto Sans CJK SC"/>
        <family val="2"/>
      </rPr>
      <t xml:space="preserve">一時金</t>
    </r>
    <r>
      <rPr>
        <sz val="10"/>
        <color rgb="FF000000"/>
        <rFont val="Arial"/>
        <family val="0"/>
        <charset val="1"/>
      </rPr>
      <t xml:space="preserve">(iDeCo</t>
    </r>
    <r>
      <rPr>
        <sz val="10"/>
        <color rgb="FF000000"/>
        <rFont val="Noto Sans CJK SC"/>
        <family val="2"/>
      </rPr>
      <t xml:space="preserve">・企業型</t>
    </r>
    <r>
      <rPr>
        <sz val="10"/>
        <color rgb="FF000000"/>
        <rFont val="Arial"/>
        <family val="0"/>
        <charset val="1"/>
      </rPr>
      <t xml:space="preserve">DC)</t>
    </r>
    <r>
      <rPr>
        <sz val="10"/>
        <color rgb="FF000000"/>
        <rFont val="Noto Sans CJK SC"/>
        <family val="2"/>
      </rPr>
      <t xml:space="preserve">の受給履歴を退職者に確認している</t>
    </r>
  </si>
  <si>
    <r>
      <rPr>
        <sz val="10"/>
        <color rgb="FF000000"/>
        <rFont val="Noto Sans CJK SC"/>
        <family val="2"/>
      </rPr>
      <t xml:space="preserve">勤続年数を正確に算定</t>
    </r>
    <r>
      <rPr>
        <sz val="10"/>
        <color rgb="FF000000"/>
        <rFont val="Arial"/>
        <family val="0"/>
        <charset val="1"/>
      </rPr>
      <t xml:space="preserve">(</t>
    </r>
    <r>
      <rPr>
        <sz val="10"/>
        <color rgb="FF000000"/>
        <rFont val="Noto Sans CJK SC"/>
        <family val="2"/>
      </rPr>
      <t xml:space="preserve">欠勤・休職期間を含む、</t>
    </r>
    <r>
      <rPr>
        <sz val="10"/>
        <color rgb="FF000000"/>
        <rFont val="Arial"/>
        <family val="0"/>
        <charset val="1"/>
      </rPr>
      <t xml:space="preserve">1</t>
    </r>
    <r>
      <rPr>
        <sz val="10"/>
        <color rgb="FF000000"/>
        <rFont val="Noto Sans CJK SC"/>
        <family val="2"/>
      </rPr>
      <t xml:space="preserve">年未満切上げ</t>
    </r>
    <r>
      <rPr>
        <sz val="10"/>
        <color rgb="FF000000"/>
        <rFont val="Arial"/>
        <family val="0"/>
        <charset val="1"/>
      </rPr>
      <t xml:space="preserve">)</t>
    </r>
    <r>
      <rPr>
        <sz val="10"/>
        <color rgb="FF000000"/>
        <rFont val="Noto Sans CJK SC"/>
        <family val="2"/>
      </rPr>
      <t xml:space="preserve">している</t>
    </r>
  </si>
  <si>
    <r>
      <rPr>
        <sz val="10"/>
        <color rgb="FF000000"/>
        <rFont val="Noto Sans CJK SC"/>
        <family val="2"/>
      </rPr>
      <t xml:space="preserve">役員区分</t>
    </r>
    <r>
      <rPr>
        <sz val="10"/>
        <color rgb="FF000000"/>
        <rFont val="Arial"/>
        <family val="0"/>
        <charset val="1"/>
      </rPr>
      <t xml:space="preserve">(</t>
    </r>
    <r>
      <rPr>
        <sz val="10"/>
        <color rgb="FF000000"/>
        <rFont val="Noto Sans CJK SC"/>
        <family val="2"/>
      </rPr>
      <t xml:space="preserve">取締役・執行役・監査役・相談役・顧問等</t>
    </r>
    <r>
      <rPr>
        <sz val="10"/>
        <color rgb="FF000000"/>
        <rFont val="Arial"/>
        <family val="0"/>
        <charset val="1"/>
      </rPr>
      <t xml:space="preserve">)</t>
    </r>
    <r>
      <rPr>
        <sz val="10"/>
        <color rgb="FF000000"/>
        <rFont val="Noto Sans CJK SC"/>
        <family val="2"/>
      </rPr>
      <t xml:space="preserve">を確認している</t>
    </r>
  </si>
  <si>
    <r>
      <rPr>
        <sz val="10"/>
        <color rgb="FF000000"/>
        <rFont val="Noto Sans CJK SC"/>
        <family val="2"/>
      </rPr>
      <t xml:space="preserve">勤続</t>
    </r>
    <r>
      <rPr>
        <sz val="10"/>
        <color rgb="FF000000"/>
        <rFont val="Arial"/>
        <family val="0"/>
        <charset val="1"/>
      </rPr>
      <t xml:space="preserve">5</t>
    </r>
    <r>
      <rPr>
        <sz val="10"/>
        <color rgb="FF000000"/>
        <rFont val="Noto Sans CJK SC"/>
        <family val="2"/>
      </rPr>
      <t xml:space="preserve">年以下の役員は特定役員退職手当等として</t>
    </r>
    <r>
      <rPr>
        <sz val="10"/>
        <color rgb="FF000000"/>
        <rFont val="Arial"/>
        <family val="0"/>
        <charset val="1"/>
      </rPr>
      <t xml:space="preserve">1/2</t>
    </r>
    <r>
      <rPr>
        <sz val="10"/>
        <color rgb="FF000000"/>
        <rFont val="Noto Sans CJK SC"/>
        <family val="2"/>
      </rPr>
      <t xml:space="preserve">課税なしで計算している</t>
    </r>
  </si>
  <si>
    <r>
      <rPr>
        <sz val="10"/>
        <color rgb="FF000000"/>
        <rFont val="Noto Sans CJK SC"/>
        <family val="2"/>
      </rPr>
      <t xml:space="preserve">勤続</t>
    </r>
    <r>
      <rPr>
        <sz val="10"/>
        <color rgb="FF000000"/>
        <rFont val="Arial"/>
        <family val="0"/>
        <charset val="1"/>
      </rPr>
      <t xml:space="preserve">5</t>
    </r>
    <r>
      <rPr>
        <sz val="10"/>
        <color rgb="FF000000"/>
        <rFont val="Noto Sans CJK SC"/>
        <family val="2"/>
      </rPr>
      <t xml:space="preserve">年以下の一般従業員は短期退職手当等の判定</t>
    </r>
    <r>
      <rPr>
        <sz val="10"/>
        <color rgb="FF000000"/>
        <rFont val="Arial"/>
        <family val="0"/>
        <charset val="1"/>
      </rPr>
      <t xml:space="preserve">(</t>
    </r>
    <r>
      <rPr>
        <sz val="10"/>
        <color rgb="FF000000"/>
        <rFont val="Noto Sans CJK SC"/>
        <family val="2"/>
      </rPr>
      <t xml:space="preserve">控除後</t>
    </r>
    <r>
      <rPr>
        <sz val="10"/>
        <color rgb="FF000000"/>
        <rFont val="Arial"/>
        <family val="0"/>
        <charset val="1"/>
      </rPr>
      <t xml:space="preserve">300</t>
    </r>
    <r>
      <rPr>
        <sz val="10"/>
        <color rgb="FF000000"/>
        <rFont val="Noto Sans CJK SC"/>
        <family val="2"/>
      </rPr>
      <t xml:space="preserve">万円超の部分は</t>
    </r>
    <r>
      <rPr>
        <sz val="10"/>
        <color rgb="FF000000"/>
        <rFont val="Arial"/>
        <family val="0"/>
        <charset val="1"/>
      </rPr>
      <t xml:space="preserve">1/2</t>
    </r>
    <r>
      <rPr>
        <sz val="10"/>
        <color rgb="FF000000"/>
        <rFont val="Noto Sans CJK SC"/>
        <family val="2"/>
      </rPr>
      <t xml:space="preserve">なし</t>
    </r>
    <r>
      <rPr>
        <sz val="10"/>
        <color rgb="FF000000"/>
        <rFont val="Arial"/>
        <family val="0"/>
        <charset val="1"/>
      </rPr>
      <t xml:space="preserve">)</t>
    </r>
    <r>
      <rPr>
        <sz val="10"/>
        <color rgb="FF000000"/>
        <rFont val="Noto Sans CJK SC"/>
        <family val="2"/>
      </rPr>
      <t xml:space="preserve">を確認している</t>
    </r>
  </si>
  <si>
    <t xml:space="preserve">計算</t>
  </si>
  <si>
    <r>
      <rPr>
        <sz val="10"/>
        <color rgb="FF000000"/>
        <rFont val="Noto Sans CJK SC"/>
        <family val="2"/>
      </rPr>
      <t xml:space="preserve">退職所得控除額を正しく計算している</t>
    </r>
    <r>
      <rPr>
        <sz val="10"/>
        <color rgb="FF000000"/>
        <rFont val="Arial"/>
        <family val="0"/>
        <charset val="1"/>
      </rPr>
      <t xml:space="preserve">(</t>
    </r>
    <r>
      <rPr>
        <sz val="10"/>
        <color rgb="FF000000"/>
        <rFont val="Noto Sans CJK SC"/>
        <family val="2"/>
      </rPr>
      <t xml:space="preserve">障害退職は</t>
    </r>
    <r>
      <rPr>
        <sz val="10"/>
        <color rgb="FF000000"/>
        <rFont val="Arial"/>
        <family val="0"/>
        <charset val="1"/>
      </rPr>
      <t xml:space="preserve">+100</t>
    </r>
    <r>
      <rPr>
        <sz val="10"/>
        <color rgb="FF000000"/>
        <rFont val="Noto Sans CJK SC"/>
        <family val="2"/>
      </rPr>
      <t xml:space="preserve">万円加算</t>
    </r>
    <r>
      <rPr>
        <sz val="10"/>
        <color rgb="FF000000"/>
        <rFont val="Arial"/>
        <family val="0"/>
        <charset val="1"/>
      </rPr>
      <t xml:space="preserve">)</t>
    </r>
  </si>
  <si>
    <r>
      <rPr>
        <sz val="10"/>
        <color rgb="FF000000"/>
        <rFont val="Noto Sans CJK SC"/>
        <family val="2"/>
      </rPr>
      <t xml:space="preserve">退職所得金額</t>
    </r>
    <r>
      <rPr>
        <sz val="10"/>
        <color rgb="FF000000"/>
        <rFont val="Arial"/>
        <family val="0"/>
        <charset val="1"/>
      </rPr>
      <t xml:space="preserve">(</t>
    </r>
    <r>
      <rPr>
        <sz val="10"/>
        <color rgb="FF000000"/>
        <rFont val="Noto Sans CJK SC"/>
        <family val="2"/>
      </rPr>
      <t xml:space="preserve">課税対象</t>
    </r>
    <r>
      <rPr>
        <sz val="10"/>
        <color rgb="FF000000"/>
        <rFont val="Arial"/>
        <family val="0"/>
        <charset val="1"/>
      </rPr>
      <t xml:space="preserve">)</t>
    </r>
    <r>
      <rPr>
        <sz val="10"/>
        <color rgb="FF000000"/>
        <rFont val="Noto Sans CJK SC"/>
        <family val="2"/>
      </rPr>
      <t xml:space="preserve">を</t>
    </r>
    <r>
      <rPr>
        <sz val="10"/>
        <color rgb="FF000000"/>
        <rFont val="Arial"/>
        <family val="0"/>
        <charset val="1"/>
      </rPr>
      <t xml:space="preserve">(</t>
    </r>
    <r>
      <rPr>
        <sz val="10"/>
        <color rgb="FF000000"/>
        <rFont val="Noto Sans CJK SC"/>
        <family val="2"/>
      </rPr>
      <t xml:space="preserve">収入</t>
    </r>
    <r>
      <rPr>
        <sz val="10"/>
        <color rgb="FF000000"/>
        <rFont val="Arial"/>
        <family val="0"/>
        <charset val="1"/>
      </rPr>
      <t xml:space="preserve">-</t>
    </r>
    <r>
      <rPr>
        <sz val="10"/>
        <color rgb="FF000000"/>
        <rFont val="Noto Sans CJK SC"/>
        <family val="2"/>
      </rPr>
      <t xml:space="preserve">控除</t>
    </r>
    <r>
      <rPr>
        <sz val="10"/>
        <color rgb="FF000000"/>
        <rFont val="Arial"/>
        <family val="0"/>
        <charset val="1"/>
      </rPr>
      <t xml:space="preserve">)×1/2</t>
    </r>
    <r>
      <rPr>
        <sz val="10"/>
        <color rgb="FF000000"/>
        <rFont val="Noto Sans CJK SC"/>
        <family val="2"/>
      </rPr>
      <t xml:space="preserve">で計算している ※特定役員・短期を除く</t>
    </r>
  </si>
  <si>
    <r>
      <rPr>
        <sz val="10"/>
        <color rgb="FF000000"/>
        <rFont val="Noto Sans CJK SC"/>
        <family val="2"/>
      </rPr>
      <t xml:space="preserve">申告書の提出がない場合は退職金総額</t>
    </r>
    <r>
      <rPr>
        <sz val="10"/>
        <color rgb="FF000000"/>
        <rFont val="Arial"/>
        <family val="0"/>
        <charset val="1"/>
      </rPr>
      <t xml:space="preserve">×20.42%(</t>
    </r>
    <r>
      <rPr>
        <sz val="10"/>
        <color rgb="FF000000"/>
        <rFont val="Noto Sans CJK SC"/>
        <family val="2"/>
      </rPr>
      <t xml:space="preserve">所得税</t>
    </r>
    <r>
      <rPr>
        <sz val="10"/>
        <color rgb="FF000000"/>
        <rFont val="Arial"/>
        <family val="0"/>
        <charset val="1"/>
      </rPr>
      <t xml:space="preserve">20%+</t>
    </r>
    <r>
      <rPr>
        <sz val="10"/>
        <color rgb="FF000000"/>
        <rFont val="Noto Sans CJK SC"/>
        <family val="2"/>
      </rPr>
      <t xml:space="preserve">復興特別所得税</t>
    </r>
    <r>
      <rPr>
        <sz val="10"/>
        <color rgb="FF000000"/>
        <rFont val="Arial"/>
        <family val="0"/>
        <charset val="1"/>
      </rPr>
      <t xml:space="preserve">0.42%)</t>
    </r>
    <r>
      <rPr>
        <sz val="10"/>
        <color rgb="FF000000"/>
        <rFont val="Noto Sans CJK SC"/>
        <family val="2"/>
      </rPr>
      <t xml:space="preserve">で源泉徴収している</t>
    </r>
  </si>
  <si>
    <r>
      <rPr>
        <sz val="10"/>
        <color rgb="FF000000"/>
        <rFont val="Noto Sans CJK SC"/>
        <family val="2"/>
      </rPr>
      <t xml:space="preserve">住民税</t>
    </r>
    <r>
      <rPr>
        <sz val="10"/>
        <color rgb="FF000000"/>
        <rFont val="Arial"/>
        <family val="0"/>
        <charset val="1"/>
      </rPr>
      <t xml:space="preserve">(</t>
    </r>
    <r>
      <rPr>
        <sz val="10"/>
        <color rgb="FF000000"/>
        <rFont val="Noto Sans CJK SC"/>
        <family val="2"/>
      </rPr>
      <t xml:space="preserve">市町村民税</t>
    </r>
    <r>
      <rPr>
        <sz val="10"/>
        <color rgb="FF000000"/>
        <rFont val="Arial"/>
        <family val="0"/>
        <charset val="1"/>
      </rPr>
      <t xml:space="preserve">6% + </t>
    </r>
    <r>
      <rPr>
        <sz val="10"/>
        <color rgb="FF000000"/>
        <rFont val="Noto Sans CJK SC"/>
        <family val="2"/>
      </rPr>
      <t xml:space="preserve">道府県民税</t>
    </r>
    <r>
      <rPr>
        <sz val="10"/>
        <color rgb="FF000000"/>
        <rFont val="Arial"/>
        <family val="0"/>
        <charset val="1"/>
      </rPr>
      <t xml:space="preserve">4%)</t>
    </r>
    <r>
      <rPr>
        <sz val="10"/>
        <color rgb="FF000000"/>
        <rFont val="Noto Sans CJK SC"/>
        <family val="2"/>
      </rPr>
      <t xml:space="preserve">の計算を別途行っている</t>
    </r>
  </si>
  <si>
    <r>
      <rPr>
        <sz val="10"/>
        <color rgb="FF000000"/>
        <rFont val="Arial"/>
        <family val="0"/>
        <charset val="1"/>
      </rPr>
      <t xml:space="preserve">DC</t>
    </r>
    <r>
      <rPr>
        <sz val="10"/>
        <color rgb="FF000000"/>
        <rFont val="Noto Sans CJK SC"/>
        <family val="2"/>
      </rPr>
      <t xml:space="preserve">一時金を既に受給している場合、退職所得控除の調整</t>
    </r>
    <r>
      <rPr>
        <sz val="10"/>
        <color rgb="FF000000"/>
        <rFont val="Arial"/>
        <family val="0"/>
        <charset val="1"/>
      </rPr>
      <t xml:space="preserve">(</t>
    </r>
    <r>
      <rPr>
        <sz val="10"/>
        <color rgb="FF000000"/>
        <rFont val="Noto Sans CJK SC"/>
        <family val="2"/>
      </rPr>
      <t xml:space="preserve">改正後は前年以前</t>
    </r>
    <r>
      <rPr>
        <sz val="10"/>
        <color rgb="FF000000"/>
        <rFont val="Arial"/>
        <family val="0"/>
        <charset val="1"/>
      </rPr>
      <t xml:space="preserve">9</t>
    </r>
    <r>
      <rPr>
        <sz val="10"/>
        <color rgb="FF000000"/>
        <rFont val="Noto Sans CJK SC"/>
        <family val="2"/>
      </rPr>
      <t xml:space="preserve">年内</t>
    </r>
    <r>
      <rPr>
        <sz val="10"/>
        <color rgb="FF000000"/>
        <rFont val="Arial"/>
        <family val="0"/>
        <charset val="1"/>
      </rPr>
      <t xml:space="preserve">)</t>
    </r>
    <r>
      <rPr>
        <sz val="10"/>
        <color rgb="FF000000"/>
        <rFont val="Noto Sans CJK SC"/>
        <family val="2"/>
      </rPr>
      <t xml:space="preserve">を反映している</t>
    </r>
  </si>
  <si>
    <t xml:space="preserve">書類作成</t>
  </si>
  <si>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年分以後に支払う分は令和</t>
    </r>
    <r>
      <rPr>
        <sz val="10"/>
        <color rgb="FF000000"/>
        <rFont val="Arial"/>
        <family val="0"/>
        <charset val="1"/>
      </rPr>
      <t xml:space="preserve">8</t>
    </r>
    <r>
      <rPr>
        <sz val="10"/>
        <color rgb="FF000000"/>
        <rFont val="Noto Sans CJK SC"/>
        <family val="2"/>
      </rPr>
      <t xml:space="preserve">年分以後用の新様式を使用している</t>
    </r>
  </si>
  <si>
    <t xml:space="preserve">支払者名・所在地、受給者氏名・住所を正しく記載している</t>
  </si>
  <si>
    <t xml:space="preserve">勤続年数・退職所得控除額・課税退職所得金額・源泉徴収税額を記載している</t>
  </si>
  <si>
    <t xml:space="preserve">税務署・市区町村提出用にはマイナンバーを記載している</t>
  </si>
  <si>
    <t xml:space="preserve">本人交付用にはマイナンバーを記載していない</t>
  </si>
  <si>
    <t xml:space="preserve">交付</t>
  </si>
  <si>
    <r>
      <rPr>
        <sz val="10"/>
        <color rgb="FF000000"/>
        <rFont val="Noto Sans CJK SC"/>
        <family val="2"/>
      </rPr>
      <t xml:space="preserve">退職後</t>
    </r>
    <r>
      <rPr>
        <sz val="10"/>
        <color rgb="FF000000"/>
        <rFont val="Arial"/>
        <family val="0"/>
        <charset val="1"/>
      </rPr>
      <t xml:space="preserve">1</t>
    </r>
    <r>
      <rPr>
        <sz val="10"/>
        <color rgb="FF000000"/>
        <rFont val="Noto Sans CJK SC"/>
        <family val="2"/>
      </rPr>
      <t xml:space="preserve">か月以内に受給者本人へ源泉徴収票を交付している</t>
    </r>
  </si>
  <si>
    <t xml:space="preserve">電磁的方法で交付する場合は受給者の承諾等の要件を満たしている</t>
  </si>
  <si>
    <t xml:space="preserve">提出</t>
  </si>
  <si>
    <r>
      <rPr>
        <sz val="10"/>
        <color rgb="FF000000"/>
        <rFont val="Noto Sans CJK SC"/>
        <family val="2"/>
      </rPr>
      <t xml:space="preserve">支払日が令和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1</t>
    </r>
    <r>
      <rPr>
        <sz val="10"/>
        <color rgb="FF000000"/>
        <rFont val="Noto Sans CJK SC"/>
        <family val="2"/>
      </rPr>
      <t xml:space="preserve">日以後か確認している</t>
    </r>
    <r>
      <rPr>
        <sz val="10"/>
        <color rgb="FF000000"/>
        <rFont val="Arial"/>
        <family val="0"/>
        <charset val="1"/>
      </rPr>
      <t xml:space="preserve">(</t>
    </r>
    <r>
      <rPr>
        <sz val="10"/>
        <color rgb="FF000000"/>
        <rFont val="Noto Sans CJK SC"/>
        <family val="2"/>
      </rPr>
      <t xml:space="preserve">退職日ではなく支払日</t>
    </r>
    <r>
      <rPr>
        <sz val="10"/>
        <color rgb="FF000000"/>
        <rFont val="Arial"/>
        <family val="0"/>
        <charset val="1"/>
      </rPr>
      <t xml:space="preserve">)</t>
    </r>
  </si>
  <si>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1</t>
    </r>
    <r>
      <rPr>
        <sz val="10"/>
        <color rgb="FF000000"/>
        <rFont val="Noto Sans CJK SC"/>
        <family val="2"/>
      </rPr>
      <t xml:space="preserve">日以後支払分は、役員だけでなく全ての居住者について税務署へ提出している</t>
    </r>
  </si>
  <si>
    <r>
      <rPr>
        <sz val="10"/>
        <color rgb="FF000000"/>
        <rFont val="Noto Sans CJK SC"/>
        <family val="2"/>
      </rPr>
      <t xml:space="preserve">税務署への提出は退職後</t>
    </r>
    <r>
      <rPr>
        <sz val="10"/>
        <color rgb="FF000000"/>
        <rFont val="Arial"/>
        <family val="0"/>
        <charset val="1"/>
      </rPr>
      <t xml:space="preserve">1</t>
    </r>
    <r>
      <rPr>
        <sz val="10"/>
        <color rgb="FF000000"/>
        <rFont val="Noto Sans CJK SC"/>
        <family val="2"/>
      </rPr>
      <t xml:space="preserve">か月以内、またはまとめて翌年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31</t>
    </r>
    <r>
      <rPr>
        <sz val="10"/>
        <color rgb="FF000000"/>
        <rFont val="Noto Sans CJK SC"/>
        <family val="2"/>
      </rPr>
      <t xml:space="preserve">日までに行っている</t>
    </r>
  </si>
  <si>
    <r>
      <rPr>
        <sz val="10"/>
        <color rgb="FF000000"/>
        <rFont val="Noto Sans CJK SC"/>
        <family val="2"/>
      </rPr>
      <t xml:space="preserve">市区町村への提出は経過措置</t>
    </r>
    <r>
      <rPr>
        <sz val="10"/>
        <color rgb="FF000000"/>
        <rFont val="Arial"/>
        <family val="0"/>
        <charset val="1"/>
      </rPr>
      <t xml:space="preserve">(</t>
    </r>
    <r>
      <rPr>
        <sz val="10"/>
        <color rgb="FF000000"/>
        <rFont val="Noto Sans CJK SC"/>
        <family val="2"/>
      </rPr>
      <t xml:space="preserve">当分の間省略可</t>
    </r>
    <r>
      <rPr>
        <sz val="10"/>
        <color rgb="FF000000"/>
        <rFont val="Arial"/>
        <family val="0"/>
        <charset val="1"/>
      </rPr>
      <t xml:space="preserve">)</t>
    </r>
    <r>
      <rPr>
        <sz val="10"/>
        <color rgb="FF000000"/>
        <rFont val="Noto Sans CJK SC"/>
        <family val="2"/>
      </rPr>
      <t xml:space="preserve">を踏まえ、自社方針を決定している</t>
    </r>
  </si>
  <si>
    <t xml:space="preserve">市区町村への提出を省略した場合、個人別内訳書の提出も不要であることを確認している</t>
  </si>
  <si>
    <t xml:space="preserve">保存</t>
  </si>
  <si>
    <r>
      <rPr>
        <sz val="10"/>
        <color rgb="FF000000"/>
        <rFont val="Noto Sans CJK SC"/>
        <family val="2"/>
      </rPr>
      <t xml:space="preserve">退職所得の受給に関する申告書を保存</t>
    </r>
    <r>
      <rPr>
        <sz val="10"/>
        <color rgb="FF000000"/>
        <rFont val="Arial"/>
        <family val="0"/>
        <charset val="1"/>
      </rPr>
      <t xml:space="preserve">(</t>
    </r>
    <r>
      <rPr>
        <sz val="10"/>
        <color rgb="FF000000"/>
        <rFont val="Noto Sans CJK SC"/>
        <family val="2"/>
      </rPr>
      <t xml:space="preserve">通常</t>
    </r>
    <r>
      <rPr>
        <sz val="10"/>
        <color rgb="FF000000"/>
        <rFont val="Arial"/>
        <family val="0"/>
        <charset val="1"/>
      </rPr>
      <t xml:space="preserve">7</t>
    </r>
    <r>
      <rPr>
        <sz val="10"/>
        <color rgb="FF000000"/>
        <rFont val="Noto Sans CJK SC"/>
        <family val="2"/>
      </rPr>
      <t xml:space="preserve">年、老齢一時金該当分は</t>
    </r>
    <r>
      <rPr>
        <sz val="10"/>
        <color rgb="FF000000"/>
        <rFont val="Arial"/>
        <family val="0"/>
        <charset val="1"/>
      </rPr>
      <t xml:space="preserve">10</t>
    </r>
    <r>
      <rPr>
        <sz val="10"/>
        <color rgb="FF000000"/>
        <rFont val="Noto Sans CJK SC"/>
        <family val="2"/>
      </rPr>
      <t xml:space="preserve">年</t>
    </r>
    <r>
      <rPr>
        <sz val="10"/>
        <color rgb="FF000000"/>
        <rFont val="Arial"/>
        <family val="0"/>
        <charset val="1"/>
      </rPr>
      <t xml:space="preserve">)</t>
    </r>
    <r>
      <rPr>
        <sz val="10"/>
        <color rgb="FF000000"/>
        <rFont val="Noto Sans CJK SC"/>
        <family val="2"/>
      </rPr>
      <t xml:space="preserve">している</t>
    </r>
  </si>
  <si>
    <t xml:space="preserve">源泉徴収票の控えを保存している</t>
  </si>
  <si>
    <t xml:space="preserve">その他</t>
  </si>
  <si>
    <t xml:space="preserve">非居住者への退職手当等は『非居住者等に支払われる給与等の支払調書』で対応している</t>
  </si>
  <si>
    <t xml:space="preserve">死亡退職は相続税法上の『退職手当金等受給者別支払調書』で対応している</t>
  </si>
  <si>
    <t xml:space="preserve">⑥ ご利用にあたって</t>
  </si>
  <si>
    <t xml:space="preserve">  免責事項</t>
  </si>
  <si>
    <t xml:space="preserve">● 本シートは情報提供のみを目的としたものであり、法律的・税務的・会計的アドバイスを提供するものではありません。</t>
  </si>
  <si>
    <r>
      <rPr>
        <sz val="10"/>
        <color rgb="FF000000"/>
        <rFont val="Noto Sans CJK SC"/>
        <family val="2"/>
      </rPr>
      <t xml:space="preserve">● 加入先の保険者・管轄の税務署・自治体により、取扱いや必要書類が異なる場合があります。具体的な手続きの前に、所轄の税務署・市区町村・専門家</t>
    </r>
    <r>
      <rPr>
        <sz val="10"/>
        <color rgb="FF000000"/>
        <rFont val="Arial"/>
        <family val="0"/>
        <charset val="1"/>
      </rPr>
      <t xml:space="preserve">(</t>
    </r>
    <r>
      <rPr>
        <sz val="10"/>
        <color rgb="FF000000"/>
        <rFont val="Noto Sans CJK SC"/>
        <family val="2"/>
      </rPr>
      <t xml:space="preserve">税理士・社会保険労務士等</t>
    </r>
    <r>
      <rPr>
        <sz val="10"/>
        <color rgb="FF000000"/>
        <rFont val="Arial"/>
        <family val="0"/>
        <charset val="1"/>
      </rPr>
      <t xml:space="preserve">)</t>
    </r>
    <r>
      <rPr>
        <sz val="10"/>
        <color rgb="FF000000"/>
        <rFont val="Noto Sans CJK SC"/>
        <family val="2"/>
      </rPr>
      <t xml:space="preserve">にご確認ください。</t>
    </r>
  </si>
  <si>
    <r>
      <rPr>
        <sz val="10"/>
        <color rgb="FF000000"/>
        <rFont val="Noto Sans CJK SC"/>
        <family val="2"/>
      </rPr>
      <t xml:space="preserve">● 法令・通達・様式は改正される可能性があります。本シートは作成時点の情報に基づいていますが、最新の情報は国税庁・総務省・</t>
    </r>
    <r>
      <rPr>
        <sz val="10"/>
        <color rgb="FF000000"/>
        <rFont val="Arial"/>
        <family val="0"/>
        <charset val="1"/>
      </rPr>
      <t xml:space="preserve">e-Gov</t>
    </r>
    <r>
      <rPr>
        <sz val="10"/>
        <color rgb="FF000000"/>
        <rFont val="Noto Sans CJK SC"/>
        <family val="2"/>
      </rPr>
      <t xml:space="preserve">等の公式情報源で必ずご確認ください。</t>
    </r>
  </si>
  <si>
    <t xml:space="preserve">● 本シートの利用により生じたいかなる損害についても、作成者は一切の責任を負いかねます。ご利用は自己責任でお願いいたします。</t>
  </si>
  <si>
    <r>
      <rPr>
        <b val="true"/>
        <sz val="11"/>
        <color rgb="FFFFFFFF"/>
        <rFont val="Noto Sans CJK SC"/>
        <family val="2"/>
      </rPr>
      <t xml:space="preserve">  参考資料</t>
    </r>
    <r>
      <rPr>
        <b val="true"/>
        <sz val="11"/>
        <color rgb="FFFFFFFF"/>
        <rFont val="Arial"/>
        <family val="0"/>
        <charset val="1"/>
      </rPr>
      <t xml:space="preserve">(</t>
    </r>
    <r>
      <rPr>
        <b val="true"/>
        <sz val="11"/>
        <color rgb="FFFFFFFF"/>
        <rFont val="Noto Sans CJK SC"/>
        <family val="2"/>
      </rPr>
      <t xml:space="preserve">公式情報源</t>
    </r>
    <r>
      <rPr>
        <b val="true"/>
        <sz val="11"/>
        <color rgb="FFFFFFFF"/>
        <rFont val="Arial"/>
        <family val="0"/>
        <charset val="1"/>
      </rPr>
      <t xml:space="preserve">)</t>
    </r>
  </si>
  <si>
    <r>
      <rPr>
        <sz val="10"/>
        <color rgb="FF000000"/>
        <rFont val="Noto Sans CJK SC"/>
        <family val="2"/>
      </rPr>
      <t xml:space="preserve">・ 国税庁 </t>
    </r>
    <r>
      <rPr>
        <sz val="10"/>
        <color rgb="FF000000"/>
        <rFont val="Arial"/>
        <family val="0"/>
        <charset val="1"/>
      </rPr>
      <t xml:space="preserve">No.7421</t>
    </r>
    <r>
      <rPr>
        <sz val="10"/>
        <color rgb="FF000000"/>
        <rFont val="Noto Sans CJK SC"/>
        <family val="2"/>
      </rPr>
      <t xml:space="preserve">「退職所得の源泉徴収票」の提出範囲と提出枚数等</t>
    </r>
  </si>
  <si>
    <r>
      <rPr>
        <sz val="10"/>
        <color rgb="FF000000"/>
        <rFont val="Noto Sans CJK SC"/>
        <family val="2"/>
      </rPr>
      <t xml:space="preserve">・ 国税庁 </t>
    </r>
    <r>
      <rPr>
        <sz val="10"/>
        <color rgb="FF000000"/>
        <rFont val="Arial"/>
        <family val="0"/>
        <charset val="1"/>
      </rPr>
      <t xml:space="preserve">F1-2 </t>
    </r>
    <r>
      <rPr>
        <sz val="10"/>
        <color rgb="FF000000"/>
        <rFont val="Noto Sans CJK SC"/>
        <family val="2"/>
      </rPr>
      <t xml:space="preserve">退職所得の源泉徴収票</t>
    </r>
    <r>
      <rPr>
        <sz val="10"/>
        <color rgb="FF000000"/>
        <rFont val="Arial"/>
        <family val="0"/>
        <charset val="1"/>
      </rPr>
      <t xml:space="preserve">(</t>
    </r>
    <r>
      <rPr>
        <sz val="10"/>
        <color rgb="FF000000"/>
        <rFont val="Noto Sans CJK SC"/>
        <family val="2"/>
      </rPr>
      <t xml:space="preserve">同合計表</t>
    </r>
    <r>
      <rPr>
        <sz val="10"/>
        <color rgb="FF000000"/>
        <rFont val="Arial"/>
        <family val="0"/>
        <charset val="1"/>
      </rPr>
      <t xml:space="preserve">) </t>
    </r>
    <r>
      <rPr>
        <sz val="10"/>
        <color rgb="FF000000"/>
        <rFont val="Noto Sans CJK SC"/>
        <family val="2"/>
      </rPr>
      <t xml:space="preserve">様式</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年分以後用</t>
    </r>
    <r>
      <rPr>
        <sz val="10"/>
        <color rgb="FF000000"/>
        <rFont val="Arial"/>
        <family val="0"/>
        <charset val="1"/>
      </rPr>
      <t xml:space="preserve">)</t>
    </r>
  </si>
  <si>
    <t xml:space="preserve">・ 国税庁 退職所得の源泉徴収票・特別徴収票 作成と提出の手引</t>
  </si>
  <si>
    <r>
      <rPr>
        <sz val="10"/>
        <color rgb="FF000000"/>
        <rFont val="Noto Sans CJK SC"/>
        <family val="2"/>
      </rPr>
      <t xml:space="preserve">・ 令和</t>
    </r>
    <r>
      <rPr>
        <sz val="10"/>
        <color rgb="FF000000"/>
        <rFont val="Arial"/>
        <family val="0"/>
        <charset val="1"/>
      </rPr>
      <t xml:space="preserve">7</t>
    </r>
    <r>
      <rPr>
        <sz val="10"/>
        <color rgb="FF000000"/>
        <rFont val="Noto Sans CJK SC"/>
        <family val="2"/>
      </rPr>
      <t xml:space="preserve">年度税制改正大綱 </t>
    </r>
    <r>
      <rPr>
        <sz val="10"/>
        <color rgb="FF000000"/>
        <rFont val="Arial"/>
        <family val="0"/>
        <charset val="1"/>
      </rPr>
      <t xml:space="preserve">/ </t>
    </r>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年度税制改正</t>
    </r>
    <r>
      <rPr>
        <sz val="10"/>
        <color rgb="FF000000"/>
        <rFont val="Arial"/>
        <family val="0"/>
        <charset val="1"/>
      </rPr>
      <t xml:space="preserve">(</t>
    </r>
    <r>
      <rPr>
        <sz val="10"/>
        <color rgb="FF000000"/>
        <rFont val="Noto Sans CJK SC"/>
        <family val="2"/>
      </rPr>
      <t xml:space="preserve">所得税法改正</t>
    </r>
    <r>
      <rPr>
        <sz val="10"/>
        <color rgb="FF000000"/>
        <rFont val="Arial"/>
        <family val="0"/>
        <charset val="1"/>
      </rPr>
      <t xml:space="preserve">)</t>
    </r>
  </si>
  <si>
    <r>
      <rPr>
        <sz val="10"/>
        <color rgb="FF000000"/>
        <rFont val="Noto Sans CJK SC"/>
        <family val="2"/>
      </rPr>
      <t xml:space="preserve">・ </t>
    </r>
    <r>
      <rPr>
        <sz val="10"/>
        <color rgb="FF000000"/>
        <rFont val="Arial"/>
        <family val="0"/>
        <charset val="1"/>
      </rPr>
      <t xml:space="preserve">e-Gov </t>
    </r>
    <r>
      <rPr>
        <sz val="10"/>
        <color rgb="FF000000"/>
        <rFont val="Noto Sans CJK SC"/>
        <family val="2"/>
      </rPr>
      <t xml:space="preserve">法令検索 所得税法第</t>
    </r>
    <r>
      <rPr>
        <sz val="10"/>
        <color rgb="FF000000"/>
        <rFont val="Arial"/>
        <family val="0"/>
        <charset val="1"/>
      </rPr>
      <t xml:space="preserve">30</t>
    </r>
    <r>
      <rPr>
        <sz val="10"/>
        <color rgb="FF000000"/>
        <rFont val="Noto Sans CJK SC"/>
        <family val="2"/>
      </rPr>
      <t xml:space="preserve">条・所得税法施行規則第</t>
    </r>
    <r>
      <rPr>
        <sz val="10"/>
        <color rgb="FF000000"/>
        <rFont val="Arial"/>
        <family val="0"/>
        <charset val="1"/>
      </rPr>
      <t xml:space="preserve">94</t>
    </r>
    <r>
      <rPr>
        <sz val="10"/>
        <color rgb="FF000000"/>
        <rFont val="Noto Sans CJK SC"/>
        <family val="2"/>
      </rPr>
      <t xml:space="preserve">条</t>
    </r>
  </si>
  <si>
    <t xml:space="preserve">・ 総務省 個人住民税における退職所得の特別徴収に関する経過措置</t>
  </si>
  <si>
    <t xml:space="preserve">  改正の適用範囲についての補足</t>
  </si>
  <si>
    <r>
      <rPr>
        <sz val="10"/>
        <color rgb="FF000000"/>
        <rFont val="Noto Sans CJK SC"/>
        <family val="2"/>
      </rPr>
      <t xml:space="preserve">● 令和</t>
    </r>
    <r>
      <rPr>
        <sz val="10"/>
        <color rgb="FF000000"/>
        <rFont val="Arial"/>
        <family val="0"/>
        <charset val="1"/>
      </rPr>
      <t xml:space="preserve">7</t>
    </r>
    <r>
      <rPr>
        <sz val="10"/>
        <color rgb="FF000000"/>
        <rFont val="Noto Sans CJK SC"/>
        <family val="2"/>
      </rPr>
      <t xml:space="preserve">年度税制改正による基礎控除の引上げ</t>
    </r>
    <r>
      <rPr>
        <sz val="10"/>
        <color rgb="FF000000"/>
        <rFont val="Arial"/>
        <family val="0"/>
        <charset val="1"/>
      </rPr>
      <t xml:space="preserve">(95</t>
    </r>
    <r>
      <rPr>
        <sz val="10"/>
        <color rgb="FF000000"/>
        <rFont val="Noto Sans CJK SC"/>
        <family val="2"/>
      </rPr>
      <t xml:space="preserve">万円→</t>
    </r>
    <r>
      <rPr>
        <sz val="10"/>
        <color rgb="FF000000"/>
        <rFont val="Arial"/>
        <family val="0"/>
        <charset val="1"/>
      </rPr>
      <t xml:space="preserve">158</t>
    </r>
    <r>
      <rPr>
        <sz val="10"/>
        <color rgb="FF000000"/>
        <rFont val="Noto Sans CJK SC"/>
        <family val="2"/>
      </rPr>
      <t xml:space="preserve">万円</t>
    </r>
    <r>
      <rPr>
        <sz val="10"/>
        <color rgb="FF000000"/>
        <rFont val="Arial"/>
        <family val="0"/>
        <charset val="1"/>
      </rPr>
      <t xml:space="preserve">)</t>
    </r>
    <r>
      <rPr>
        <sz val="10"/>
        <color rgb="FF000000"/>
        <rFont val="Noto Sans CJK SC"/>
        <family val="2"/>
      </rPr>
      <t xml:space="preserve">・給与所得控除最低保障額の引上げ等は、総合課税の所得</t>
    </r>
    <r>
      <rPr>
        <sz val="10"/>
        <color rgb="FF000000"/>
        <rFont val="Arial"/>
        <family val="0"/>
        <charset val="1"/>
      </rPr>
      <t xml:space="preserve">(</t>
    </r>
    <r>
      <rPr>
        <sz val="10"/>
        <color rgb="FF000000"/>
        <rFont val="Noto Sans CJK SC"/>
        <family val="2"/>
      </rPr>
      <t xml:space="preserve">給与所得・事業所得等</t>
    </r>
    <r>
      <rPr>
        <sz val="10"/>
        <color rgb="FF000000"/>
        <rFont val="Arial"/>
        <family val="0"/>
        <charset val="1"/>
      </rPr>
      <t xml:space="preserve">)</t>
    </r>
    <r>
      <rPr>
        <sz val="10"/>
        <color rgb="FF000000"/>
        <rFont val="Noto Sans CJK SC"/>
        <family val="2"/>
      </rPr>
      <t xml:space="preserve">にのみ影響します。退職所得は分離課税であり、本シートで用いている退職所得の源泉徴収税額の速算表・税率は令和</t>
    </r>
    <r>
      <rPr>
        <sz val="10"/>
        <color rgb="FF000000"/>
        <rFont val="Arial"/>
        <family val="0"/>
        <charset val="1"/>
      </rPr>
      <t xml:space="preserve">7</t>
    </r>
    <r>
      <rPr>
        <sz val="10"/>
        <color rgb="FF000000"/>
        <rFont val="Noto Sans CJK SC"/>
        <family val="2"/>
      </rPr>
      <t xml:space="preserve">年分と令和</t>
    </r>
    <r>
      <rPr>
        <sz val="10"/>
        <color rgb="FF000000"/>
        <rFont val="Arial"/>
        <family val="0"/>
        <charset val="1"/>
      </rPr>
      <t xml:space="preserve">8</t>
    </r>
    <r>
      <rPr>
        <sz val="10"/>
        <color rgb="FF000000"/>
        <rFont val="Noto Sans CJK SC"/>
        <family val="2"/>
      </rPr>
      <t xml:space="preserve">年分で変更ありません</t>
    </r>
    <r>
      <rPr>
        <sz val="10"/>
        <color rgb="FF000000"/>
        <rFont val="Arial"/>
        <family val="0"/>
        <charset val="1"/>
      </rPr>
      <t xml:space="preserve">(</t>
    </r>
    <r>
      <rPr>
        <sz val="10"/>
        <color rgb="FF000000"/>
        <rFont val="Noto Sans CJK SC"/>
        <family val="2"/>
      </rPr>
      <t xml:space="preserve">国税庁 令和</t>
    </r>
    <r>
      <rPr>
        <sz val="10"/>
        <color rgb="FF000000"/>
        <rFont val="Arial"/>
        <family val="0"/>
        <charset val="1"/>
      </rPr>
      <t xml:space="preserve">8</t>
    </r>
    <r>
      <rPr>
        <sz val="10"/>
        <color rgb="FF000000"/>
        <rFont val="Noto Sans CJK SC"/>
        <family val="2"/>
      </rPr>
      <t xml:space="preserve">年分 源泉徴収税額表で確認</t>
    </r>
    <r>
      <rPr>
        <sz val="10"/>
        <color rgb="FF000000"/>
        <rFont val="Arial"/>
        <family val="0"/>
        <charset val="1"/>
      </rPr>
      <t xml:space="preserve">)</t>
    </r>
    <r>
      <rPr>
        <sz val="10"/>
        <color rgb="FF000000"/>
        <rFont val="Noto Sans CJK SC"/>
        <family val="2"/>
      </rPr>
      <t xml:space="preserve">。</t>
    </r>
  </si>
  <si>
    <r>
      <rPr>
        <sz val="10"/>
        <color rgb="FF000000"/>
        <rFont val="Noto Sans CJK SC"/>
        <family val="2"/>
      </rPr>
      <t xml:space="preserve">● 令和</t>
    </r>
    <r>
      <rPr>
        <sz val="10"/>
        <color rgb="FF000000"/>
        <rFont val="Arial"/>
        <family val="0"/>
        <charset val="1"/>
      </rPr>
      <t xml:space="preserve">8</t>
    </r>
    <r>
      <rPr>
        <sz val="10"/>
        <color rgb="FF000000"/>
        <rFont val="Noto Sans CJK SC"/>
        <family val="2"/>
      </rPr>
      <t xml:space="preserve">年度税制改正大綱</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7</t>
    </r>
    <r>
      <rPr>
        <sz val="10"/>
        <color rgb="FF000000"/>
        <rFont val="Noto Sans CJK SC"/>
        <family val="2"/>
      </rPr>
      <t xml:space="preserve">年</t>
    </r>
    <r>
      <rPr>
        <sz val="10"/>
        <color rgb="FF000000"/>
        <rFont val="Arial"/>
        <family val="0"/>
        <charset val="1"/>
      </rPr>
      <t xml:space="preserve">12</t>
    </r>
    <r>
      <rPr>
        <sz val="10"/>
        <color rgb="FF000000"/>
        <rFont val="Noto Sans CJK SC"/>
        <family val="2"/>
      </rPr>
      <t xml:space="preserve">月</t>
    </r>
    <r>
      <rPr>
        <sz val="10"/>
        <color rgb="FF000000"/>
        <rFont val="Arial"/>
        <family val="0"/>
        <charset val="1"/>
      </rPr>
      <t xml:space="preserve">19</t>
    </r>
    <r>
      <rPr>
        <sz val="10"/>
        <color rgb="FF000000"/>
        <rFont val="Noto Sans CJK SC"/>
        <family val="2"/>
      </rPr>
      <t xml:space="preserve">日公表</t>
    </r>
    <r>
      <rPr>
        <sz val="10"/>
        <color rgb="FF000000"/>
        <rFont val="Arial"/>
        <family val="0"/>
        <charset val="1"/>
      </rPr>
      <t xml:space="preserve">)</t>
    </r>
    <r>
      <rPr>
        <sz val="10"/>
        <color rgb="FF000000"/>
        <rFont val="Noto Sans CJK SC"/>
        <family val="2"/>
      </rPr>
      <t xml:space="preserve">では、退職所得控除の本体</t>
    </r>
    <r>
      <rPr>
        <sz val="10"/>
        <color rgb="FF000000"/>
        <rFont val="Arial"/>
        <family val="0"/>
        <charset val="1"/>
      </rPr>
      <t xml:space="preserve">(</t>
    </r>
    <r>
      <rPr>
        <sz val="10"/>
        <color rgb="FF000000"/>
        <rFont val="Noto Sans CJK SC"/>
        <family val="2"/>
      </rPr>
      <t xml:space="preserve">勤続</t>
    </r>
    <r>
      <rPr>
        <sz val="10"/>
        <color rgb="FF000000"/>
        <rFont val="Arial"/>
        <family val="0"/>
        <charset val="1"/>
      </rPr>
      <t xml:space="preserve">20</t>
    </r>
    <r>
      <rPr>
        <sz val="10"/>
        <color rgb="FF000000"/>
        <rFont val="Noto Sans CJK SC"/>
        <family val="2"/>
      </rPr>
      <t xml:space="preserve">年以下</t>
    </r>
    <r>
      <rPr>
        <sz val="10"/>
        <color rgb="FF000000"/>
        <rFont val="Arial"/>
        <family val="0"/>
        <charset val="1"/>
      </rPr>
      <t xml:space="preserve">=40</t>
    </r>
    <r>
      <rPr>
        <sz val="10"/>
        <color rgb="FF000000"/>
        <rFont val="Noto Sans CJK SC"/>
        <family val="2"/>
      </rPr>
      <t xml:space="preserve">万円</t>
    </r>
    <r>
      <rPr>
        <sz val="10"/>
        <color rgb="FF000000"/>
        <rFont val="Arial"/>
        <family val="0"/>
        <charset val="1"/>
      </rPr>
      <t xml:space="preserve">/</t>
    </r>
    <r>
      <rPr>
        <sz val="10"/>
        <color rgb="FF000000"/>
        <rFont val="Noto Sans CJK SC"/>
        <family val="2"/>
      </rPr>
      <t xml:space="preserve">年、</t>
    </r>
    <r>
      <rPr>
        <sz val="10"/>
        <color rgb="FF000000"/>
        <rFont val="Arial"/>
        <family val="0"/>
        <charset val="1"/>
      </rPr>
      <t xml:space="preserve">20</t>
    </r>
    <r>
      <rPr>
        <sz val="10"/>
        <color rgb="FF000000"/>
        <rFont val="Noto Sans CJK SC"/>
        <family val="2"/>
      </rPr>
      <t xml:space="preserve">年超</t>
    </r>
    <r>
      <rPr>
        <sz val="10"/>
        <color rgb="FF000000"/>
        <rFont val="Arial"/>
        <family val="0"/>
        <charset val="1"/>
      </rPr>
      <t xml:space="preserve">=70</t>
    </r>
    <r>
      <rPr>
        <sz val="10"/>
        <color rgb="FF000000"/>
        <rFont val="Noto Sans CJK SC"/>
        <family val="2"/>
      </rPr>
      <t xml:space="preserve">万円</t>
    </r>
    <r>
      <rPr>
        <sz val="10"/>
        <color rgb="FF000000"/>
        <rFont val="Arial"/>
        <family val="0"/>
        <charset val="1"/>
      </rPr>
      <t xml:space="preserve">/</t>
    </r>
    <r>
      <rPr>
        <sz val="10"/>
        <color rgb="FF000000"/>
        <rFont val="Noto Sans CJK SC"/>
        <family val="2"/>
      </rPr>
      <t xml:space="preserve">年</t>
    </r>
    <r>
      <rPr>
        <sz val="10"/>
        <color rgb="FF000000"/>
        <rFont val="Arial"/>
        <family val="0"/>
        <charset val="1"/>
      </rPr>
      <t xml:space="preserve">)</t>
    </r>
    <r>
      <rPr>
        <sz val="10"/>
        <color rgb="FF000000"/>
        <rFont val="Noto Sans CJK SC"/>
        <family val="2"/>
      </rPr>
      <t xml:space="preserve">の見直しは見送られました。本シートの控除額計算式は当面有効です。</t>
    </r>
  </si>
  <si>
    <r>
      <rPr>
        <sz val="10"/>
        <color rgb="FF000000"/>
        <rFont val="Noto Sans CJK SC"/>
        <family val="2"/>
      </rPr>
      <t xml:space="preserve">● 一方、令和</t>
    </r>
    <r>
      <rPr>
        <sz val="10"/>
        <color rgb="FF000000"/>
        <rFont val="Arial"/>
        <family val="0"/>
        <charset val="1"/>
      </rPr>
      <t xml:space="preserve">7</t>
    </r>
    <r>
      <rPr>
        <sz val="10"/>
        <color rgb="FF000000"/>
        <rFont val="Noto Sans CJK SC"/>
        <family val="2"/>
      </rPr>
      <t xml:space="preserve">年度税制改正で決まった①提出範囲の拡大、②</t>
    </r>
    <r>
      <rPr>
        <sz val="10"/>
        <color rgb="FF000000"/>
        <rFont val="Arial"/>
        <family val="0"/>
        <charset val="1"/>
      </rPr>
      <t xml:space="preserve">DC</t>
    </r>
    <r>
      <rPr>
        <sz val="10"/>
        <color rgb="FF000000"/>
        <rFont val="Noto Sans CJK SC"/>
        <family val="2"/>
      </rPr>
      <t xml:space="preserve">一時金の重複排除調整期間の延長</t>
    </r>
    <r>
      <rPr>
        <sz val="10"/>
        <color rgb="FF000000"/>
        <rFont val="Arial"/>
        <family val="0"/>
        <charset val="1"/>
      </rPr>
      <t xml:space="preserve">(4</t>
    </r>
    <r>
      <rPr>
        <sz val="10"/>
        <color rgb="FF000000"/>
        <rFont val="Noto Sans CJK SC"/>
        <family val="2"/>
      </rPr>
      <t xml:space="preserve">年→</t>
    </r>
    <r>
      <rPr>
        <sz val="10"/>
        <color rgb="FF000000"/>
        <rFont val="Arial"/>
        <family val="0"/>
        <charset val="1"/>
      </rPr>
      <t xml:space="preserve">9</t>
    </r>
    <r>
      <rPr>
        <sz val="10"/>
        <color rgb="FF000000"/>
        <rFont val="Noto Sans CJK SC"/>
        <family val="2"/>
      </rPr>
      <t xml:space="preserve">年</t>
    </r>
    <r>
      <rPr>
        <sz val="10"/>
        <color rgb="FF000000"/>
        <rFont val="Arial"/>
        <family val="0"/>
        <charset val="1"/>
      </rPr>
      <t xml:space="preserve">)</t>
    </r>
    <r>
      <rPr>
        <sz val="10"/>
        <color rgb="FF000000"/>
        <rFont val="Noto Sans CJK SC"/>
        <family val="2"/>
      </rPr>
      <t xml:space="preserve">、③退職受給申告書の保存期間延長</t>
    </r>
    <r>
      <rPr>
        <sz val="10"/>
        <color rgb="FF000000"/>
        <rFont val="Arial"/>
        <family val="0"/>
        <charset val="1"/>
      </rPr>
      <t xml:space="preserve">(</t>
    </r>
    <r>
      <rPr>
        <sz val="10"/>
        <color rgb="FF000000"/>
        <rFont val="Noto Sans CJK SC"/>
        <family val="2"/>
      </rPr>
      <t xml:space="preserve">老齢一時金 </t>
    </r>
    <r>
      <rPr>
        <sz val="10"/>
        <color rgb="FF000000"/>
        <rFont val="Arial"/>
        <family val="0"/>
        <charset val="1"/>
      </rPr>
      <t xml:space="preserve">7</t>
    </r>
    <r>
      <rPr>
        <sz val="10"/>
        <color rgb="FF000000"/>
        <rFont val="Noto Sans CJK SC"/>
        <family val="2"/>
      </rPr>
      <t xml:space="preserve">年→</t>
    </r>
    <r>
      <rPr>
        <sz val="10"/>
        <color rgb="FF000000"/>
        <rFont val="Arial"/>
        <family val="0"/>
        <charset val="1"/>
      </rPr>
      <t xml:space="preserve">10</t>
    </r>
    <r>
      <rPr>
        <sz val="10"/>
        <color rgb="FF000000"/>
        <rFont val="Noto Sans CJK SC"/>
        <family val="2"/>
      </rPr>
      <t xml:space="preserve">年</t>
    </r>
    <r>
      <rPr>
        <sz val="10"/>
        <color rgb="FF000000"/>
        <rFont val="Arial"/>
        <family val="0"/>
        <charset val="1"/>
      </rPr>
      <t xml:space="preserve">)</t>
    </r>
    <r>
      <rPr>
        <sz val="10"/>
        <color rgb="FF000000"/>
        <rFont val="Noto Sans CJK SC"/>
        <family val="2"/>
      </rPr>
      <t xml:space="preserve">は、いずれも令和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1</t>
    </r>
    <r>
      <rPr>
        <sz val="10"/>
        <color rgb="FF000000"/>
        <rFont val="Noto Sans CJK SC"/>
        <family val="2"/>
      </rPr>
      <t xml:space="preserve">日施行で本シートに反映済みです。</t>
    </r>
  </si>
  <si>
    <t xml:space="preserve">  改訂履歴</t>
  </si>
  <si>
    <r>
      <rPr>
        <sz val="10"/>
        <color rgb="FF000000"/>
        <rFont val="Arial"/>
        <family val="0"/>
        <charset val="1"/>
      </rPr>
      <t xml:space="preserve">2026</t>
    </r>
    <r>
      <rPr>
        <sz val="10"/>
        <color rgb="FF000000"/>
        <rFont val="Noto Sans CJK SC"/>
        <family val="2"/>
      </rPr>
      <t xml:space="preserve">年</t>
    </r>
    <r>
      <rPr>
        <sz val="10"/>
        <color rgb="FF000000"/>
        <rFont val="Arial"/>
        <family val="0"/>
        <charset val="1"/>
      </rPr>
      <t xml:space="preserve">4</t>
    </r>
    <r>
      <rPr>
        <sz val="10"/>
        <color rgb="FF000000"/>
        <rFont val="Noto Sans CJK SC"/>
        <family val="2"/>
      </rPr>
      <t xml:space="preserve">月  初版作成 </t>
    </r>
    <r>
      <rPr>
        <sz val="10"/>
        <color rgb="FF000000"/>
        <rFont val="Arial"/>
        <family val="0"/>
        <charset val="1"/>
      </rPr>
      <t xml:space="preserve">(</t>
    </r>
    <r>
      <rPr>
        <sz val="10"/>
        <color rgb="FF000000"/>
        <rFont val="Noto Sans CJK SC"/>
        <family val="2"/>
      </rPr>
      <t xml:space="preserve">令和</t>
    </r>
    <r>
      <rPr>
        <sz val="10"/>
        <color rgb="FF000000"/>
        <rFont val="Arial"/>
        <family val="0"/>
        <charset val="1"/>
      </rPr>
      <t xml:space="preserve">8</t>
    </r>
    <r>
      <rPr>
        <sz val="10"/>
        <color rgb="FF000000"/>
        <rFont val="Noto Sans CJK SC"/>
        <family val="2"/>
      </rPr>
      <t xml:space="preserve">年</t>
    </r>
    <r>
      <rPr>
        <sz val="10"/>
        <color rgb="FF000000"/>
        <rFont val="Arial"/>
        <family val="0"/>
        <charset val="1"/>
      </rPr>
      <t xml:space="preserve">1</t>
    </r>
    <r>
      <rPr>
        <sz val="10"/>
        <color rgb="FF000000"/>
        <rFont val="Noto Sans CJK SC"/>
        <family val="2"/>
      </rPr>
      <t xml:space="preserve">月</t>
    </r>
    <r>
      <rPr>
        <sz val="10"/>
        <color rgb="FF000000"/>
        <rFont val="Arial"/>
        <family val="0"/>
        <charset val="1"/>
      </rPr>
      <t xml:space="preserve">1</t>
    </r>
    <r>
      <rPr>
        <sz val="10"/>
        <color rgb="FF000000"/>
        <rFont val="Noto Sans CJK SC"/>
        <family val="2"/>
      </rPr>
      <t xml:space="preserve">日施行の提出範囲拡大・調整規定見直しに対応</t>
    </r>
    <r>
      <rPr>
        <sz val="10"/>
        <color rgb="FF000000"/>
        <rFont val="Arial"/>
        <family val="0"/>
        <charset val="1"/>
      </rPr>
      <t xml:space="preserve">)</t>
    </r>
  </si>
</sst>
</file>

<file path=xl/styles.xml><?xml version="1.0" encoding="utf-8"?>
<styleSheet xmlns="http://schemas.openxmlformats.org/spreadsheetml/2006/main">
  <numFmts count="3">
    <numFmt numFmtId="164" formatCode="General"/>
    <numFmt numFmtId="165" formatCode="yyyy/mm/dd"/>
    <numFmt numFmtId="166" formatCode="\¥#,##0"/>
  </numFmts>
  <fonts count="29">
    <font>
      <sz val="11"/>
      <color theme="1"/>
      <name val="Calibri"/>
      <family val="2"/>
      <charset val="1"/>
    </font>
    <font>
      <sz val="10"/>
      <name val="Arial"/>
      <family val="0"/>
    </font>
    <font>
      <sz val="10"/>
      <name val="Arial"/>
      <family val="0"/>
    </font>
    <font>
      <sz val="10"/>
      <name val="Arial"/>
      <family val="0"/>
    </font>
    <font>
      <b val="true"/>
      <sz val="16"/>
      <color rgb="FFFFFFFF"/>
      <name val="Noto Sans CJK SC"/>
      <family val="2"/>
    </font>
    <font>
      <b val="true"/>
      <sz val="16"/>
      <color rgb="FFFFFFFF"/>
      <name val="Arial"/>
      <family val="0"/>
      <charset val="1"/>
    </font>
    <font>
      <i val="true"/>
      <sz val="10"/>
      <color rgb="FF595959"/>
      <name val="Noto Sans CJK SC"/>
      <family val="2"/>
    </font>
    <font>
      <i val="true"/>
      <sz val="10"/>
      <color rgb="FF595959"/>
      <name val="Arial"/>
      <family val="0"/>
      <charset val="1"/>
    </font>
    <font>
      <b val="true"/>
      <sz val="11"/>
      <color rgb="FFFFFFFF"/>
      <name val="Noto Sans CJK SC"/>
      <family val="2"/>
    </font>
    <font>
      <b val="true"/>
      <sz val="11"/>
      <color rgb="FFFFFFFF"/>
      <name val="Arial"/>
      <family val="0"/>
      <charset val="1"/>
    </font>
    <font>
      <b val="true"/>
      <sz val="12"/>
      <color rgb="FFC00000"/>
      <name val="Arial"/>
      <family val="0"/>
      <charset val="1"/>
    </font>
    <font>
      <b val="true"/>
      <sz val="10"/>
      <color rgb="FF000000"/>
      <name val="Noto Sans CJK SC"/>
      <family val="2"/>
    </font>
    <font>
      <sz val="9"/>
      <color rgb="FF595959"/>
      <name val="Noto Sans CJK SC"/>
      <family val="2"/>
    </font>
    <font>
      <sz val="9"/>
      <color rgb="FF595959"/>
      <name val="Arial"/>
      <family val="0"/>
      <charset val="1"/>
    </font>
    <font>
      <b val="true"/>
      <sz val="10"/>
      <color rgb="FF000000"/>
      <name val="Arial"/>
      <family val="0"/>
      <charset val="1"/>
    </font>
    <font>
      <b val="true"/>
      <sz val="10"/>
      <color rgb="FF1F3864"/>
      <name val="Arial"/>
      <family val="0"/>
      <charset val="1"/>
    </font>
    <font>
      <b val="true"/>
      <sz val="14"/>
      <color rgb="FFFFFFFF"/>
      <name val="Noto Sans CJK SC"/>
      <family val="2"/>
    </font>
    <font>
      <b val="true"/>
      <sz val="14"/>
      <color rgb="FFFFFFFF"/>
      <name val="Arial"/>
      <family val="0"/>
      <charset val="1"/>
    </font>
    <font>
      <i val="true"/>
      <sz val="10"/>
      <color rgb="FFC00000"/>
      <name val="Noto Sans CJK SC"/>
      <family val="2"/>
    </font>
    <font>
      <i val="true"/>
      <sz val="10"/>
      <color rgb="FFC00000"/>
      <name val="Arial"/>
      <family val="0"/>
      <charset val="1"/>
    </font>
    <font>
      <b val="true"/>
      <sz val="10"/>
      <color rgb="FF1F3864"/>
      <name val="Noto Sans CJK SC"/>
      <family val="2"/>
    </font>
    <font>
      <sz val="10"/>
      <color rgb="FF000000"/>
      <name val="Noto Sans CJK SC"/>
      <family val="2"/>
    </font>
    <font>
      <sz val="10"/>
      <color rgb="FF000000"/>
      <name val="Arial"/>
      <family val="0"/>
      <charset val="1"/>
    </font>
    <font>
      <b val="true"/>
      <sz val="11"/>
      <color rgb="FF0000FF"/>
      <name val="Arial"/>
      <family val="0"/>
      <charset val="1"/>
    </font>
    <font>
      <b val="true"/>
      <sz val="11"/>
      <color rgb="FF0000FF"/>
      <name val="Noto Sans CJK SC"/>
      <family val="2"/>
    </font>
    <font>
      <b val="true"/>
      <sz val="11"/>
      <color rgb="FF000000"/>
      <name val="Noto Sans CJK SC"/>
      <family val="2"/>
    </font>
    <font>
      <sz val="10"/>
      <name val="Noto Sans CJK SC"/>
      <family val="2"/>
    </font>
    <font>
      <sz val="10"/>
      <name val="Arial"/>
      <family val="2"/>
    </font>
    <font>
      <b val="true"/>
      <sz val="11"/>
      <color rgb="FF000000"/>
      <name val="Arial"/>
      <family val="0"/>
      <charset val="1"/>
    </font>
  </fonts>
  <fills count="15">
    <fill>
      <patternFill patternType="none"/>
    </fill>
    <fill>
      <patternFill patternType="gray125"/>
    </fill>
    <fill>
      <patternFill patternType="solid">
        <fgColor rgb="FF1F3864"/>
        <bgColor rgb="FF333333"/>
      </patternFill>
    </fill>
    <fill>
      <patternFill patternType="solid">
        <fgColor rgb="FFC00000"/>
        <bgColor rgb="FF800000"/>
      </patternFill>
    </fill>
    <fill>
      <patternFill patternType="solid">
        <fgColor rgb="FFFCE4E4"/>
        <bgColor rgb="FFFCE4D6"/>
      </patternFill>
    </fill>
    <fill>
      <patternFill patternType="solid">
        <fgColor rgb="FF2E75B6"/>
        <bgColor rgb="FF0066CC"/>
      </patternFill>
    </fill>
    <fill>
      <patternFill patternType="solid">
        <fgColor rgb="FFD9E6F4"/>
        <bgColor rgb="FFDEEBF7"/>
      </patternFill>
    </fill>
    <fill>
      <patternFill patternType="solid">
        <fgColor rgb="FFF2F2F2"/>
        <bgColor rgb="FFEDEDED"/>
      </patternFill>
    </fill>
    <fill>
      <patternFill patternType="solid">
        <fgColor rgb="FFE2EFDA"/>
        <bgColor rgb="FFEDEDED"/>
      </patternFill>
    </fill>
    <fill>
      <patternFill patternType="solid">
        <fgColor rgb="FFFFF2CC"/>
        <bgColor rgb="FFFCE4D6"/>
      </patternFill>
    </fill>
    <fill>
      <patternFill patternType="solid">
        <fgColor rgb="FF70AD47"/>
        <bgColor rgb="FF339966"/>
      </patternFill>
    </fill>
    <fill>
      <patternFill patternType="solid">
        <fgColor rgb="FFFFFFFF"/>
        <bgColor rgb="FFF2F2F2"/>
      </patternFill>
    </fill>
    <fill>
      <patternFill patternType="solid">
        <fgColor rgb="FFDEEBF7"/>
        <bgColor rgb="FFD9E6F4"/>
      </patternFill>
    </fill>
    <fill>
      <patternFill patternType="solid">
        <fgColor rgb="FFFCE4D6"/>
        <bgColor rgb="FFFCE4E4"/>
      </patternFill>
    </fill>
    <fill>
      <patternFill patternType="solid">
        <fgColor rgb="FFEDEDED"/>
        <bgColor rgb="FFF2F2F2"/>
      </patternFill>
    </fill>
  </fills>
  <borders count="4">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 diagonalUp="false" diagonalDown="false">
      <left style="medium">
        <color rgb="FF1F3864"/>
      </left>
      <right/>
      <top style="medium">
        <color rgb="FF1F3864"/>
      </top>
      <bottom style="medium">
        <color rgb="FF1F386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6" fillId="0" borderId="0" xfId="0" applyFont="true" applyBorder="true" applyAlignment="true" applyProtection="false">
      <alignment horizontal="left" vertical="center" textRotation="0" wrapText="false" indent="1" shrinkToFit="false"/>
      <protection locked="true" hidden="false"/>
    </xf>
    <xf numFmtId="164" fontId="8" fillId="3" borderId="0" xfId="0" applyFont="true" applyBorder="true" applyAlignment="true" applyProtection="false">
      <alignment horizontal="left" vertical="center" textRotation="0" wrapText="false" indent="1" shrinkToFit="false"/>
      <protection locked="true" hidden="false"/>
    </xf>
    <xf numFmtId="164" fontId="10" fillId="4" borderId="1" xfId="0" applyFont="true" applyBorder="true" applyAlignment="true" applyProtection="false">
      <alignment horizontal="center" vertical="center" textRotation="0" wrapText="false" indent="0" shrinkToFit="false"/>
      <protection locked="true" hidden="false"/>
    </xf>
    <xf numFmtId="164" fontId="11" fillId="4" borderId="2" xfId="0" applyFont="true" applyBorder="true" applyAlignment="true" applyProtection="false">
      <alignment horizontal="left" vertical="center" textRotation="0" wrapText="true" indent="1" shrinkToFit="false"/>
      <protection locked="true" hidden="false"/>
    </xf>
    <xf numFmtId="164" fontId="12" fillId="0" borderId="2" xfId="0" applyFont="true" applyBorder="true" applyAlignment="true" applyProtection="false">
      <alignment horizontal="left" vertical="center" textRotation="0" wrapText="true" indent="1" shrinkToFit="false"/>
      <protection locked="true" hidden="false"/>
    </xf>
    <xf numFmtId="164" fontId="8" fillId="5" borderId="0" xfId="0" applyFont="true" applyBorder="true" applyAlignment="true" applyProtection="false">
      <alignment horizontal="left" vertical="center" textRotation="0" wrapText="false" indent="1"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left" vertical="center" textRotation="0" wrapText="false" indent="1" shrinkToFit="false"/>
      <protection locked="true" hidden="false"/>
    </xf>
    <xf numFmtId="164" fontId="16" fillId="2" borderId="0" xfId="0" applyFont="true" applyBorder="true" applyAlignment="true" applyProtection="false">
      <alignment horizontal="left" vertical="center" textRotation="0" wrapText="false" indent="1" shrinkToFit="false"/>
      <protection locked="true" hidden="false"/>
    </xf>
    <xf numFmtId="164" fontId="18" fillId="0" borderId="0" xfId="0" applyFont="true" applyBorder="true" applyAlignment="true" applyProtection="false">
      <alignment horizontal="left" vertical="center" textRotation="0" wrapText="false" indent="1" shrinkToFit="false"/>
      <protection locked="true" hidden="false"/>
    </xf>
    <xf numFmtId="164" fontId="20" fillId="6" borderId="1" xfId="0" applyFont="true" applyBorder="true" applyAlignment="true" applyProtection="false">
      <alignment horizontal="center" vertical="center" textRotation="0" wrapText="true" indent="0" shrinkToFit="false"/>
      <protection locked="true" hidden="false"/>
    </xf>
    <xf numFmtId="164" fontId="20" fillId="7" borderId="1" xfId="0" applyFont="true" applyBorder="true" applyAlignment="true" applyProtection="false">
      <alignment horizontal="center" vertical="center" textRotation="0" wrapText="true" indent="0" shrinkToFit="false"/>
      <protection locked="true" hidden="false"/>
    </xf>
    <xf numFmtId="164" fontId="20" fillId="8" borderId="1" xfId="0" applyFont="true" applyBorder="true" applyAlignment="true" applyProtection="false">
      <alignment horizontal="center" vertical="center" textRotation="0" wrapText="true" indent="0" shrinkToFit="false"/>
      <protection locked="true" hidden="false"/>
    </xf>
    <xf numFmtId="164" fontId="11" fillId="6" borderId="1" xfId="0" applyFont="true" applyBorder="true" applyAlignment="true" applyProtection="false">
      <alignment horizontal="left" vertical="center" textRotation="0" wrapText="true" indent="1" shrinkToFit="false"/>
      <protection locked="true" hidden="false"/>
    </xf>
    <xf numFmtId="164" fontId="21" fillId="7" borderId="1" xfId="0" applyFont="true" applyBorder="true" applyAlignment="true" applyProtection="false">
      <alignment horizontal="left" vertical="center" textRotation="0" wrapText="true" indent="1" shrinkToFit="false"/>
      <protection locked="true" hidden="false"/>
    </xf>
    <xf numFmtId="164" fontId="21" fillId="8" borderId="1" xfId="0" applyFont="true" applyBorder="true" applyAlignment="true" applyProtection="false">
      <alignment horizontal="left" vertical="center" textRotation="0" wrapText="true" indent="1" shrinkToFit="false"/>
      <protection locked="true" hidden="false"/>
    </xf>
    <xf numFmtId="164" fontId="21" fillId="0" borderId="1" xfId="0" applyFont="true" applyBorder="true" applyAlignment="true" applyProtection="false">
      <alignment horizontal="left" vertical="center" textRotation="0" wrapText="true" indent="1" shrinkToFit="false"/>
      <protection locked="true" hidden="false"/>
    </xf>
    <xf numFmtId="164" fontId="21" fillId="9" borderId="2" xfId="0" applyFont="true" applyBorder="true" applyAlignment="true" applyProtection="false">
      <alignment horizontal="left" vertical="center" textRotation="0" wrapText="true" indent="1" shrinkToFit="false"/>
      <protection locked="true" hidden="false"/>
    </xf>
    <xf numFmtId="164" fontId="14" fillId="6"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1" shrinkToFit="false"/>
      <protection locked="true" hidden="false"/>
    </xf>
    <xf numFmtId="164" fontId="21" fillId="0" borderId="2" xfId="0" applyFont="true" applyBorder="true" applyAlignment="true" applyProtection="false">
      <alignment horizontal="left" vertical="center" textRotation="0" wrapText="true" indent="1" shrinkToFit="false"/>
      <protection locked="true" hidden="false"/>
    </xf>
    <xf numFmtId="165" fontId="23" fillId="9" borderId="3" xfId="0" applyFont="true" applyBorder="true" applyAlignment="true" applyProtection="false">
      <alignment horizontal="center" vertical="center" textRotation="0" wrapText="false" indent="0" shrinkToFit="false"/>
      <protection locked="true" hidden="false"/>
    </xf>
    <xf numFmtId="164" fontId="24" fillId="9" borderId="3" xfId="0" applyFont="true" applyBorder="true" applyAlignment="true" applyProtection="false">
      <alignment horizontal="center" vertical="center" textRotation="0" wrapText="false" indent="0" shrinkToFit="false"/>
      <protection locked="true" hidden="false"/>
    </xf>
    <xf numFmtId="164" fontId="8" fillId="10" borderId="0" xfId="0" applyFont="true" applyBorder="true" applyAlignment="true" applyProtection="false">
      <alignment horizontal="left" vertical="center" textRotation="0" wrapText="false" indent="1" shrinkToFit="false"/>
      <protection locked="true" hidden="false"/>
    </xf>
    <xf numFmtId="164" fontId="11" fillId="8" borderId="1" xfId="0" applyFont="true" applyBorder="true" applyAlignment="true" applyProtection="false">
      <alignment horizontal="left" vertical="center" textRotation="0" wrapText="true" indent="1" shrinkToFit="false"/>
      <protection locked="true" hidden="false"/>
    </xf>
    <xf numFmtId="164" fontId="25" fillId="8" borderId="3"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1" fillId="6" borderId="2" xfId="0" applyFont="true" applyBorder="true" applyAlignment="true" applyProtection="false">
      <alignment horizontal="left" vertical="center" textRotation="0" wrapText="true" indent="1" shrinkToFit="false"/>
      <protection locked="true" hidden="false"/>
    </xf>
    <xf numFmtId="166" fontId="22" fillId="0" borderId="1" xfId="0" applyFont="true" applyBorder="true" applyAlignment="true" applyProtection="false">
      <alignment horizontal="right" vertical="center" textRotation="0" wrapText="false" indent="1"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6" fontId="23" fillId="9" borderId="3" xfId="0" applyFont="true" applyBorder="true" applyAlignment="true" applyProtection="false">
      <alignment horizontal="center" vertical="center" textRotation="0" wrapText="fals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6" fontId="28" fillId="8" borderId="3" xfId="0" applyFont="true" applyBorder="true" applyAlignment="true" applyProtection="false">
      <alignment horizontal="center" vertical="center" textRotation="0" wrapText="false" indent="0" shrinkToFit="false"/>
      <protection locked="true" hidden="false"/>
    </xf>
    <xf numFmtId="164" fontId="22" fillId="0" borderId="2" xfId="0" applyFont="true" applyBorder="true" applyAlignment="true" applyProtection="false">
      <alignment horizontal="left" vertical="center" textRotation="0" wrapText="true" indent="1" shrinkToFit="false"/>
      <protection locked="true" hidden="false"/>
    </xf>
    <xf numFmtId="164" fontId="15" fillId="6" borderId="1" xfId="0" applyFont="true" applyBorder="true" applyAlignment="true" applyProtection="false">
      <alignment horizontal="center" vertical="center" textRotation="0" wrapText="true" indent="0" shrinkToFit="false"/>
      <protection locked="true" hidden="false"/>
    </xf>
    <xf numFmtId="164" fontId="14" fillId="11" borderId="1" xfId="0" applyFont="true" applyBorder="true" applyAlignment="true" applyProtection="false">
      <alignment horizontal="center" vertical="center" textRotation="0" wrapText="true" indent="0" shrinkToFit="false"/>
      <protection locked="true" hidden="false"/>
    </xf>
    <xf numFmtId="164" fontId="11" fillId="9" borderId="1"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1" shrinkToFit="false"/>
      <protection locked="true" hidden="false"/>
    </xf>
    <xf numFmtId="164" fontId="11" fillId="8" borderId="1" xfId="0" applyFont="true" applyBorder="true" applyAlignment="true" applyProtection="false">
      <alignment horizontal="center" vertical="center" textRotation="0" wrapText="true" indent="0" shrinkToFit="false"/>
      <protection locked="true" hidden="false"/>
    </xf>
    <xf numFmtId="164" fontId="11" fillId="13" borderId="1" xfId="0" applyFont="true" applyBorder="true" applyAlignment="true" applyProtection="false">
      <alignment horizontal="center" vertical="center" textRotation="0" wrapText="true" indent="0" shrinkToFit="false"/>
      <protection locked="true" hidden="false"/>
    </xf>
    <xf numFmtId="164" fontId="11" fillId="4" borderId="1" xfId="0" applyFont="true" applyBorder="true" applyAlignment="true" applyProtection="false">
      <alignment horizontal="center" vertical="center" textRotation="0" wrapText="true" indent="0" shrinkToFit="false"/>
      <protection locked="true" hidden="false"/>
    </xf>
    <xf numFmtId="164" fontId="11" fillId="14" borderId="1" xfId="0" applyFont="true" applyBorder="true" applyAlignment="true" applyProtection="false">
      <alignment horizontal="center" vertical="center" textRotation="0" wrapText="true" indent="0" shrinkToFit="false"/>
      <protection locked="true" hidden="false"/>
    </xf>
    <xf numFmtId="164" fontId="11" fillId="7" borderId="1" xfId="0" applyFont="true" applyBorder="true" applyAlignment="true" applyProtection="false">
      <alignment horizontal="center" vertical="center" textRotation="0" wrapText="true" indent="0" shrinkToFit="false"/>
      <protection locked="true" hidden="false"/>
    </xf>
    <xf numFmtId="164" fontId="16" fillId="2" borderId="0" xfId="0" applyFont="true" applyBorder="false" applyAlignment="true" applyProtection="false">
      <alignment horizontal="left" vertical="center" textRotation="0" wrapText="false" indent="1" shrinkToFit="false"/>
      <protection locked="true" hidden="false"/>
    </xf>
    <xf numFmtId="164" fontId="8" fillId="5" borderId="0" xfId="0" applyFont="true" applyBorder="false" applyAlignment="true" applyProtection="false">
      <alignment horizontal="left" vertical="center" textRotation="0" wrapText="false" indent="1" shrinkToFit="false"/>
      <protection locked="true" hidden="false"/>
    </xf>
    <xf numFmtId="164" fontId="21" fillId="9" borderId="1" xfId="0" applyFont="true" applyBorder="true" applyAlignment="true" applyProtection="false">
      <alignment horizontal="left" vertical="center" textRotation="0" wrapText="true" indent="1" shrinkToFit="false"/>
      <protection locked="true" hidden="false"/>
    </xf>
    <xf numFmtId="164" fontId="21" fillId="6" borderId="1" xfId="0" applyFont="true" applyBorder="true" applyAlignment="true" applyProtection="false">
      <alignment horizontal="left" vertical="center"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EEBF7"/>
      <rgbColor rgb="FF660066"/>
      <rgbColor rgb="FFFF8080"/>
      <rgbColor rgb="FF0066CC"/>
      <rgbColor rgb="FFEDEDED"/>
      <rgbColor rgb="FF000080"/>
      <rgbColor rgb="FFFF00FF"/>
      <rgbColor rgb="FFFFFF00"/>
      <rgbColor rgb="FF00FFFF"/>
      <rgbColor rgb="FF800080"/>
      <rgbColor rgb="FF800000"/>
      <rgbColor rgb="FF008080"/>
      <rgbColor rgb="FF0000FF"/>
      <rgbColor rgb="FF00CCFF"/>
      <rgbColor rgb="FFD9E6F4"/>
      <rgbColor rgb="FFE2EFDA"/>
      <rgbColor rgb="FFF2F2F2"/>
      <rgbColor rgb="FFFCE4E4"/>
      <rgbColor rgb="FFFF99CC"/>
      <rgbColor rgb="FFCC99FF"/>
      <rgbColor rgb="FFFCE4D6"/>
      <rgbColor rgb="FF2E75B6"/>
      <rgbColor rgb="FF33CCCC"/>
      <rgbColor rgb="FF99CC00"/>
      <rgbColor rgb="FFFFCC00"/>
      <rgbColor rgb="FFFF9900"/>
      <rgbColor rgb="FFFF6600"/>
      <rgbColor rgb="FF595959"/>
      <rgbColor rgb="FF70AD47"/>
      <rgbColor rgb="FF1F3864"/>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2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6" min="2" style="0" width="22"/>
    <col collapsed="false" customWidth="true" hidden="false" outlineLevel="0" max="7" min="7" style="0" width="2"/>
  </cols>
  <sheetData>
    <row r="2" customFormat="false" ht="33.75" hidden="false" customHeight="true" outlineLevel="0" collapsed="false">
      <c r="B2" s="1" t="s">
        <v>0</v>
      </c>
      <c r="C2" s="1"/>
      <c r="D2" s="1"/>
      <c r="E2" s="1"/>
      <c r="F2" s="1"/>
    </row>
    <row r="3" customFormat="false" ht="15" hidden="false" customHeight="false" outlineLevel="0" collapsed="false">
      <c r="B3" s="2" t="s">
        <v>1</v>
      </c>
      <c r="C3" s="2"/>
      <c r="D3" s="2"/>
      <c r="E3" s="2"/>
      <c r="F3" s="2"/>
    </row>
    <row r="5" customFormat="false" ht="21.75" hidden="false" customHeight="true" outlineLevel="0" collapsed="false">
      <c r="B5" s="3" t="s">
        <v>2</v>
      </c>
      <c r="C5" s="3"/>
      <c r="D5" s="3"/>
      <c r="E5" s="3"/>
      <c r="F5" s="3"/>
    </row>
    <row r="6" customFormat="false" ht="19.5" hidden="false" customHeight="true" outlineLevel="0" collapsed="false">
      <c r="B6" s="4" t="s">
        <v>3</v>
      </c>
      <c r="C6" s="5" t="s">
        <v>4</v>
      </c>
      <c r="D6" s="5"/>
      <c r="E6" s="5"/>
      <c r="F6" s="5"/>
    </row>
    <row r="7" customFormat="false" ht="27.75" hidden="false" customHeight="true" outlineLevel="0" collapsed="false">
      <c r="B7" s="6" t="s">
        <v>5</v>
      </c>
      <c r="C7" s="6"/>
      <c r="D7" s="6"/>
      <c r="E7" s="6"/>
      <c r="F7" s="6"/>
    </row>
    <row r="8" customFormat="false" ht="19.5" hidden="false" customHeight="true" outlineLevel="0" collapsed="false">
      <c r="B8" s="4" t="s">
        <v>6</v>
      </c>
      <c r="C8" s="5" t="s">
        <v>7</v>
      </c>
      <c r="D8" s="5"/>
      <c r="E8" s="5"/>
      <c r="F8" s="5"/>
    </row>
    <row r="9" customFormat="false" ht="27.75" hidden="false" customHeight="true" outlineLevel="0" collapsed="false">
      <c r="B9" s="6" t="s">
        <v>8</v>
      </c>
      <c r="C9" s="6"/>
      <c r="D9" s="6"/>
      <c r="E9" s="6"/>
      <c r="F9" s="6"/>
    </row>
    <row r="10" customFormat="false" ht="19.5" hidden="false" customHeight="true" outlineLevel="0" collapsed="false">
      <c r="B10" s="4" t="s">
        <v>9</v>
      </c>
      <c r="C10" s="5" t="s">
        <v>10</v>
      </c>
      <c r="D10" s="5"/>
      <c r="E10" s="5"/>
      <c r="F10" s="5"/>
    </row>
    <row r="11" customFormat="false" ht="27.75" hidden="false" customHeight="true" outlineLevel="0" collapsed="false">
      <c r="B11" s="6" t="s">
        <v>11</v>
      </c>
      <c r="C11" s="6"/>
      <c r="D11" s="6"/>
      <c r="E11" s="6"/>
      <c r="F11" s="6"/>
    </row>
    <row r="12" customFormat="false" ht="19.5" hidden="false" customHeight="true" outlineLevel="0" collapsed="false">
      <c r="B12" s="4" t="s">
        <v>12</v>
      </c>
      <c r="C12" s="5" t="s">
        <v>13</v>
      </c>
      <c r="D12" s="5"/>
      <c r="E12" s="5"/>
      <c r="F12" s="5"/>
    </row>
    <row r="13" customFormat="false" ht="27.75" hidden="false" customHeight="true" outlineLevel="0" collapsed="false">
      <c r="B13" s="6" t="s">
        <v>14</v>
      </c>
      <c r="C13" s="6"/>
      <c r="D13" s="6"/>
      <c r="E13" s="6"/>
      <c r="F13" s="6"/>
    </row>
    <row r="14" customFormat="false" ht="19.5" hidden="false" customHeight="true" outlineLevel="0" collapsed="false">
      <c r="B14" s="4" t="s">
        <v>15</v>
      </c>
      <c r="C14" s="5" t="s">
        <v>16</v>
      </c>
      <c r="D14" s="5"/>
      <c r="E14" s="5"/>
      <c r="F14" s="5"/>
    </row>
    <row r="15" customFormat="false" ht="27.75" hidden="false" customHeight="true" outlineLevel="0" collapsed="false">
      <c r="B15" s="6" t="s">
        <v>17</v>
      </c>
      <c r="C15" s="6"/>
      <c r="D15" s="6"/>
      <c r="E15" s="6"/>
      <c r="F15" s="6"/>
    </row>
    <row r="17" customFormat="false" ht="21.75" hidden="false" customHeight="true" outlineLevel="0" collapsed="false">
      <c r="B17" s="7" t="s">
        <v>18</v>
      </c>
      <c r="C17" s="7"/>
      <c r="D17" s="7"/>
      <c r="E17" s="7"/>
      <c r="F17" s="7"/>
    </row>
    <row r="18" customFormat="false" ht="21.75" hidden="false" customHeight="true" outlineLevel="0" collapsed="false">
      <c r="B18" s="8" t="s">
        <v>3</v>
      </c>
      <c r="C18" s="9" t="s">
        <v>19</v>
      </c>
      <c r="D18" s="9"/>
      <c r="E18" s="6" t="s">
        <v>20</v>
      </c>
      <c r="F18" s="6"/>
    </row>
    <row r="19" customFormat="false" ht="21.75" hidden="false" customHeight="true" outlineLevel="0" collapsed="false">
      <c r="B19" s="8" t="s">
        <v>6</v>
      </c>
      <c r="C19" s="9" t="s">
        <v>21</v>
      </c>
      <c r="D19" s="9"/>
      <c r="E19" s="6" t="s">
        <v>22</v>
      </c>
      <c r="F19" s="6"/>
    </row>
    <row r="20" customFormat="false" ht="21.75" hidden="false" customHeight="true" outlineLevel="0" collapsed="false">
      <c r="B20" s="8" t="s">
        <v>9</v>
      </c>
      <c r="C20" s="9" t="s">
        <v>23</v>
      </c>
      <c r="D20" s="9"/>
      <c r="E20" s="6" t="s">
        <v>24</v>
      </c>
      <c r="F20" s="6"/>
    </row>
    <row r="21" customFormat="false" ht="21.75" hidden="false" customHeight="true" outlineLevel="0" collapsed="false">
      <c r="B21" s="8" t="s">
        <v>12</v>
      </c>
      <c r="C21" s="9" t="s">
        <v>25</v>
      </c>
      <c r="D21" s="9"/>
      <c r="E21" s="6" t="s">
        <v>26</v>
      </c>
      <c r="F21" s="6"/>
    </row>
    <row r="22" customFormat="false" ht="21.75" hidden="false" customHeight="true" outlineLevel="0" collapsed="false">
      <c r="B22" s="8" t="s">
        <v>15</v>
      </c>
      <c r="C22" s="9" t="s">
        <v>27</v>
      </c>
      <c r="D22" s="9"/>
      <c r="E22" s="6" t="s">
        <v>28</v>
      </c>
      <c r="F22" s="6"/>
    </row>
    <row r="23" customFormat="false" ht="21.75" hidden="false" customHeight="true" outlineLevel="0" collapsed="false">
      <c r="B23" s="8" t="s">
        <v>29</v>
      </c>
      <c r="C23" s="9" t="s">
        <v>30</v>
      </c>
      <c r="D23" s="9"/>
      <c r="E23" s="6" t="s">
        <v>31</v>
      </c>
      <c r="F23" s="6"/>
    </row>
  </sheetData>
  <mergeCells count="26">
    <mergeCell ref="B2:F2"/>
    <mergeCell ref="B3:F3"/>
    <mergeCell ref="B5:F5"/>
    <mergeCell ref="C6:F6"/>
    <mergeCell ref="B7:F7"/>
    <mergeCell ref="C8:F8"/>
    <mergeCell ref="B9:F9"/>
    <mergeCell ref="C10:F10"/>
    <mergeCell ref="B11:F11"/>
    <mergeCell ref="C12:F12"/>
    <mergeCell ref="B13:F13"/>
    <mergeCell ref="C14:F14"/>
    <mergeCell ref="B15:F15"/>
    <mergeCell ref="B17:F17"/>
    <mergeCell ref="C18:D18"/>
    <mergeCell ref="E18:F18"/>
    <mergeCell ref="C19:D19"/>
    <mergeCell ref="E19:F19"/>
    <mergeCell ref="C20:D20"/>
    <mergeCell ref="E20:F20"/>
    <mergeCell ref="C21:D21"/>
    <mergeCell ref="E21:F21"/>
    <mergeCell ref="C22:D22"/>
    <mergeCell ref="E22:F22"/>
    <mergeCell ref="C23:D23"/>
    <mergeCell ref="E23:F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4" min="3" style="0" width="26"/>
    <col collapsed="false" customWidth="true" hidden="false" outlineLevel="0" max="5" min="5" style="0" width="28"/>
    <col collapsed="false" customWidth="true" hidden="false" outlineLevel="0" max="6" min="6" style="0" width="2"/>
  </cols>
  <sheetData>
    <row r="2" customFormat="false" ht="30" hidden="false" customHeight="true" outlineLevel="0" collapsed="false">
      <c r="B2" s="10" t="s">
        <v>32</v>
      </c>
      <c r="C2" s="10"/>
      <c r="D2" s="10"/>
      <c r="E2" s="10"/>
    </row>
    <row r="3" customFormat="false" ht="15" hidden="false" customHeight="false" outlineLevel="0" collapsed="false">
      <c r="B3" s="11" t="s">
        <v>33</v>
      </c>
      <c r="C3" s="11"/>
      <c r="D3" s="11"/>
      <c r="E3" s="11"/>
    </row>
    <row r="5" customFormat="false" ht="36" hidden="false" customHeight="true" outlineLevel="0" collapsed="false">
      <c r="B5" s="12" t="s">
        <v>34</v>
      </c>
      <c r="C5" s="13" t="s">
        <v>35</v>
      </c>
      <c r="D5" s="14" t="s">
        <v>36</v>
      </c>
      <c r="E5" s="12" t="s">
        <v>37</v>
      </c>
    </row>
    <row r="6" customFormat="false" ht="55.5" hidden="false" customHeight="true" outlineLevel="0" collapsed="false">
      <c r="B6" s="15" t="s">
        <v>38</v>
      </c>
      <c r="C6" s="16" t="s">
        <v>39</v>
      </c>
      <c r="D6" s="17" t="s">
        <v>40</v>
      </c>
      <c r="E6" s="18" t="s">
        <v>41</v>
      </c>
    </row>
    <row r="7" customFormat="false" ht="55.5" hidden="false" customHeight="true" outlineLevel="0" collapsed="false">
      <c r="B7" s="15" t="s">
        <v>42</v>
      </c>
      <c r="C7" s="16" t="s">
        <v>43</v>
      </c>
      <c r="D7" s="17" t="s">
        <v>40</v>
      </c>
      <c r="E7" s="18" t="s">
        <v>44</v>
      </c>
    </row>
    <row r="8" customFormat="false" ht="55.5" hidden="false" customHeight="true" outlineLevel="0" collapsed="false">
      <c r="B8" s="15" t="s">
        <v>45</v>
      </c>
      <c r="C8" s="16" t="s">
        <v>46</v>
      </c>
      <c r="D8" s="17" t="s">
        <v>47</v>
      </c>
      <c r="E8" s="18" t="s">
        <v>48</v>
      </c>
    </row>
    <row r="9" customFormat="false" ht="55.5" hidden="false" customHeight="true" outlineLevel="0" collapsed="false">
      <c r="B9" s="15" t="s">
        <v>49</v>
      </c>
      <c r="C9" s="16" t="s">
        <v>50</v>
      </c>
      <c r="D9" s="17" t="s">
        <v>47</v>
      </c>
      <c r="E9" s="18" t="s">
        <v>51</v>
      </c>
    </row>
    <row r="11" customFormat="false" ht="21.75" hidden="false" customHeight="true" outlineLevel="0" collapsed="false">
      <c r="B11" s="3" t="s">
        <v>52</v>
      </c>
      <c r="C11" s="3"/>
      <c r="D11" s="3"/>
      <c r="E11" s="3"/>
    </row>
    <row r="12" customFormat="false" ht="60" hidden="false" customHeight="true" outlineLevel="0" collapsed="false">
      <c r="B12" s="19" t="s">
        <v>53</v>
      </c>
      <c r="C12" s="19"/>
      <c r="D12" s="19"/>
      <c r="E12" s="19"/>
    </row>
    <row r="14" customFormat="false" ht="21.75" hidden="false" customHeight="true" outlineLevel="0" collapsed="false">
      <c r="B14" s="7" t="s">
        <v>54</v>
      </c>
      <c r="C14" s="7"/>
      <c r="D14" s="7"/>
      <c r="E14" s="7"/>
    </row>
    <row r="15" customFormat="false" ht="31.5" hidden="false" customHeight="true" outlineLevel="0" collapsed="false">
      <c r="B15" s="20" t="s">
        <v>55</v>
      </c>
      <c r="C15" s="21" t="s">
        <v>56</v>
      </c>
      <c r="D15" s="22" t="s">
        <v>57</v>
      </c>
      <c r="E15" s="22"/>
    </row>
    <row r="16" customFormat="false" ht="31.5" hidden="false" customHeight="true" outlineLevel="0" collapsed="false">
      <c r="B16" s="20" t="s">
        <v>55</v>
      </c>
      <c r="C16" s="21" t="s">
        <v>58</v>
      </c>
      <c r="D16" s="22" t="s">
        <v>59</v>
      </c>
      <c r="E16" s="22"/>
    </row>
    <row r="17" customFormat="false" ht="31.5" hidden="false" customHeight="true" outlineLevel="0" collapsed="false">
      <c r="B17" s="20" t="s">
        <v>55</v>
      </c>
      <c r="C17" s="21" t="s">
        <v>60</v>
      </c>
      <c r="D17" s="22" t="s">
        <v>61</v>
      </c>
      <c r="E17" s="22"/>
    </row>
    <row r="18" customFormat="false" ht="31.5" hidden="false" customHeight="true" outlineLevel="0" collapsed="false">
      <c r="B18" s="20" t="s">
        <v>55</v>
      </c>
      <c r="C18" s="21" t="s">
        <v>62</v>
      </c>
      <c r="D18" s="22" t="s">
        <v>63</v>
      </c>
      <c r="E18" s="22"/>
    </row>
    <row r="19" customFormat="false" ht="31.5" hidden="false" customHeight="true" outlineLevel="0" collapsed="false">
      <c r="B19" s="20" t="s">
        <v>55</v>
      </c>
      <c r="C19" s="21" t="s">
        <v>64</v>
      </c>
      <c r="D19" s="22" t="s">
        <v>65</v>
      </c>
      <c r="E19" s="22"/>
    </row>
  </sheetData>
  <mergeCells count="10">
    <mergeCell ref="B2:E2"/>
    <mergeCell ref="B3:E3"/>
    <mergeCell ref="B11:E11"/>
    <mergeCell ref="B12:E12"/>
    <mergeCell ref="B14:E14"/>
    <mergeCell ref="D15:E15"/>
    <mergeCell ref="D16:E16"/>
    <mergeCell ref="D17:E17"/>
    <mergeCell ref="D18:E18"/>
    <mergeCell ref="D19:E1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4"/>
    <col collapsed="false" customWidth="true" hidden="false" outlineLevel="0" max="3" min="3" style="0" width="26"/>
    <col collapsed="false" customWidth="true" hidden="false" outlineLevel="0" max="4" min="4" style="0" width="32"/>
    <col collapsed="false" customWidth="true" hidden="false" outlineLevel="0" max="5" min="5" style="0" width="2"/>
  </cols>
  <sheetData>
    <row r="2" customFormat="false" ht="30" hidden="false" customHeight="true" outlineLevel="0" collapsed="false">
      <c r="B2" s="10" t="s">
        <v>66</v>
      </c>
      <c r="C2" s="10"/>
      <c r="D2" s="10"/>
    </row>
    <row r="3" customFormat="false" ht="15" hidden="false" customHeight="false" outlineLevel="0" collapsed="false">
      <c r="B3" s="2" t="s">
        <v>67</v>
      </c>
      <c r="C3" s="2"/>
      <c r="D3" s="2"/>
    </row>
    <row r="5" customFormat="false" ht="21.75" hidden="false" customHeight="true" outlineLevel="0" collapsed="false">
      <c r="B5" s="7" t="s">
        <v>68</v>
      </c>
      <c r="C5" s="7"/>
      <c r="D5" s="7"/>
    </row>
    <row r="6" customFormat="false" ht="25.5" hidden="false" customHeight="true" outlineLevel="0" collapsed="false">
      <c r="B6" s="15" t="s">
        <v>69</v>
      </c>
      <c r="C6" s="23" t="n">
        <v>46037</v>
      </c>
      <c r="D6" s="23"/>
    </row>
    <row r="7" customFormat="false" ht="25.5" hidden="false" customHeight="true" outlineLevel="0" collapsed="false">
      <c r="B7" s="15" t="s">
        <v>70</v>
      </c>
      <c r="C7" s="24" t="s">
        <v>71</v>
      </c>
      <c r="D7" s="24"/>
    </row>
    <row r="8" customFormat="false" ht="25.5" hidden="false" customHeight="true" outlineLevel="0" collapsed="false">
      <c r="B8" s="15" t="s">
        <v>72</v>
      </c>
      <c r="C8" s="24" t="s">
        <v>73</v>
      </c>
      <c r="D8" s="24"/>
    </row>
    <row r="10" customFormat="false" ht="21.75" hidden="false" customHeight="true" outlineLevel="0" collapsed="false">
      <c r="B10" s="25" t="s">
        <v>74</v>
      </c>
      <c r="C10" s="25"/>
      <c r="D10" s="25"/>
    </row>
    <row r="11" customFormat="false" ht="25.5" hidden="false" customHeight="true" outlineLevel="0" collapsed="false">
      <c r="B11" s="26" t="s">
        <v>75</v>
      </c>
      <c r="C11" s="27" t="str">
        <f aca="false">IF(C6="","支払日を入力してください",IF(C6&gt;=DATE(2026,1,1),"改正後(令和8年1月1日以後支払)","改正前(令和7年12月31日以前支払)"))</f>
        <v>改正後(令和8年1月1日以後支払)</v>
      </c>
      <c r="D11" s="27"/>
    </row>
    <row r="12" customFormat="false" ht="25.5" hidden="false" customHeight="true" outlineLevel="0" collapsed="false">
      <c r="B12" s="26" t="s">
        <v>76</v>
      </c>
      <c r="C12" s="27" t="str">
        <f aca="false">IF(C7="死亡退職","不要(相続税法の支払調書)",IF(C8="非居住者","不要(非居住者支払調書)","必要(退職後1か月以内)"))</f>
        <v>必要(退職後1か月以内)</v>
      </c>
      <c r="D12" s="27"/>
    </row>
    <row r="13" customFormat="false" ht="25.5" hidden="false" customHeight="true" outlineLevel="0" collapsed="false">
      <c r="B13" s="26" t="s">
        <v>77</v>
      </c>
      <c r="C13" s="27" t="str">
        <f aca="false">IF(C7="死亡退職","相続税法の支払調書で対応",IF(C8="非居住者","非居住者支払調書で対応",IF(C7="役員","必要(役員は改正前後とも提出義務)",IF(AND(C7="従業員",C6&gt;=DATE(2026,1,1)),"必要(令和8年改正で義務化)",IF(AND(C7="従業員",C6&lt;DATE(2026,1,1)),"不要(改正前は役員のみ)","区分を確認してください")))))</f>
        <v>必要(令和8年改正で義務化)</v>
      </c>
      <c r="D13" s="27"/>
    </row>
    <row r="14" customFormat="false" ht="30" hidden="false" customHeight="true" outlineLevel="0" collapsed="false">
      <c r="B14" s="26" t="s">
        <v>78</v>
      </c>
      <c r="C14" s="27" t="str">
        <f aca="false">IF(C7="死亡退職","相続税法の支払調書で対応",IF(C8="非居住者","不要",IF(C7="役員",IF(C6&gt;=DATE(2026,1,1),"提出義務あり(ただし経過措置で当分の間省略可)","必要"),IF(AND(C7="従業員",C6&gt;=DATE(2026,1,1)),"提出義務あり(ただし経過措置で当分の間省略可)",IF(AND(C7="従業員",C6&lt;DATE(2026,1,1)),"不要","区分を確認してください")))))</f>
        <v>提出義務あり(ただし経過措置で当分の間省略可)</v>
      </c>
      <c r="D14" s="27"/>
    </row>
    <row r="15" customFormat="false" ht="30" hidden="false" customHeight="true" outlineLevel="0" collapsed="false">
      <c r="B15" s="26" t="s">
        <v>79</v>
      </c>
      <c r="C15" s="27" t="str">
        <f aca="false">IF(NOT(ISNUMBER(C6)),"-","原則: 退職後1か月以内 / 特例: "&amp;TEXT(DATE(YEAR(C6)+1,1,31),"YYYY/MM/DD")&amp;"までにまとめて提出可")</f>
        <v>原則: 退職後1か月以内 / 特例: 2027/01/31までにまとめて提出可</v>
      </c>
      <c r="D15" s="27"/>
    </row>
    <row r="16" customFormat="false" ht="25.5" hidden="false" customHeight="true" outlineLevel="0" collapsed="false">
      <c r="B16" s="26" t="s">
        <v>80</v>
      </c>
      <c r="C16" s="27" t="str">
        <f aca="false">IF(NOT(ISNUMBER(C6)),"-",TEXT(C6+30,"YYYY/MM/DD")&amp;" まで(退職後1か月以内)")</f>
        <v>2026/02/14 まで(退職後1か月以内)</v>
      </c>
      <c r="D16" s="27"/>
    </row>
    <row r="18" customFormat="false" ht="21.75" hidden="false" customHeight="true" outlineLevel="0" collapsed="false">
      <c r="B18" s="7" t="s">
        <v>81</v>
      </c>
      <c r="C18" s="7"/>
      <c r="D18" s="7"/>
    </row>
    <row r="19" customFormat="false" ht="30" hidden="false" customHeight="true" outlineLevel="0" collapsed="false">
      <c r="B19" s="28" t="s">
        <v>55</v>
      </c>
      <c r="C19" s="22" t="s">
        <v>82</v>
      </c>
      <c r="D19" s="22"/>
    </row>
    <row r="20" customFormat="false" ht="30" hidden="false" customHeight="true" outlineLevel="0" collapsed="false">
      <c r="B20" s="28" t="s">
        <v>55</v>
      </c>
      <c r="C20" s="22" t="s">
        <v>83</v>
      </c>
      <c r="D20" s="22"/>
    </row>
    <row r="21" customFormat="false" ht="30" hidden="false" customHeight="true" outlineLevel="0" collapsed="false">
      <c r="B21" s="28" t="s">
        <v>55</v>
      </c>
      <c r="C21" s="22" t="s">
        <v>84</v>
      </c>
      <c r="D21" s="22"/>
    </row>
    <row r="22" customFormat="false" ht="30" hidden="false" customHeight="true" outlineLevel="0" collapsed="false">
      <c r="B22" s="28" t="s">
        <v>55</v>
      </c>
      <c r="C22" s="22" t="s">
        <v>85</v>
      </c>
      <c r="D22" s="22"/>
    </row>
    <row r="23" customFormat="false" ht="30" hidden="false" customHeight="true" outlineLevel="0" collapsed="false">
      <c r="B23" s="28" t="s">
        <v>55</v>
      </c>
      <c r="C23" s="22" t="s">
        <v>86</v>
      </c>
      <c r="D23" s="22"/>
    </row>
  </sheetData>
  <mergeCells count="19">
    <mergeCell ref="B2:D2"/>
    <mergeCell ref="B3:D3"/>
    <mergeCell ref="B5:D5"/>
    <mergeCell ref="C6:D6"/>
    <mergeCell ref="C7:D7"/>
    <mergeCell ref="C8:D8"/>
    <mergeCell ref="B10:D10"/>
    <mergeCell ref="C11:D11"/>
    <mergeCell ref="C12:D12"/>
    <mergeCell ref="C13:D13"/>
    <mergeCell ref="C14:D14"/>
    <mergeCell ref="C15:D15"/>
    <mergeCell ref="C16:D16"/>
    <mergeCell ref="B18:D18"/>
    <mergeCell ref="C19:D19"/>
    <mergeCell ref="C20:D20"/>
    <mergeCell ref="C21:D21"/>
    <mergeCell ref="C22:D22"/>
    <mergeCell ref="C23:D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12"/>
    <col collapsed="false" customWidth="true" hidden="false" outlineLevel="0" max="5" min="3" style="0" width="22"/>
    <col collapsed="false" customWidth="true" hidden="false" outlineLevel="0" max="6" min="6" style="0" width="2"/>
  </cols>
  <sheetData>
    <row r="2" customFormat="false" ht="30" hidden="false" customHeight="true" outlineLevel="0" collapsed="false">
      <c r="B2" s="10" t="s">
        <v>87</v>
      </c>
      <c r="C2" s="10"/>
      <c r="D2" s="10"/>
      <c r="E2" s="10"/>
    </row>
    <row r="3" customFormat="false" ht="15" hidden="false" customHeight="false" outlineLevel="0" collapsed="false">
      <c r="B3" s="2" t="s">
        <v>88</v>
      </c>
      <c r="C3" s="2"/>
      <c r="D3" s="2"/>
      <c r="E3" s="2"/>
    </row>
    <row r="5" customFormat="false" ht="21.75" hidden="false" customHeight="true" outlineLevel="0" collapsed="false">
      <c r="B5" s="7" t="s">
        <v>89</v>
      </c>
      <c r="C5" s="7"/>
      <c r="D5" s="7"/>
      <c r="E5" s="7"/>
    </row>
    <row r="6" customFormat="false" ht="55.5" hidden="false" customHeight="true" outlineLevel="0" collapsed="false">
      <c r="B6" s="29" t="s">
        <v>90</v>
      </c>
      <c r="C6" s="29"/>
      <c r="D6" s="29"/>
      <c r="E6" s="29"/>
    </row>
    <row r="8" customFormat="false" ht="31.5" hidden="false" customHeight="true" outlineLevel="0" collapsed="false">
      <c r="B8" s="12" t="s">
        <v>91</v>
      </c>
      <c r="C8" s="12" t="s">
        <v>92</v>
      </c>
      <c r="D8" s="12" t="s">
        <v>93</v>
      </c>
      <c r="E8" s="12" t="s">
        <v>94</v>
      </c>
    </row>
    <row r="9" customFormat="false" ht="19.5" hidden="false" customHeight="true" outlineLevel="0" collapsed="false">
      <c r="B9" s="20" t="s">
        <v>95</v>
      </c>
      <c r="C9" s="30" t="n">
        <f aca="false">IF(1&lt;=20,MAX(80,40*1),800+70*(1-20))*10000</f>
        <v>800000</v>
      </c>
      <c r="D9" s="30" t="n">
        <f aca="false">C9+1000000</f>
        <v>1800000</v>
      </c>
      <c r="E9" s="31" t="s">
        <v>96</v>
      </c>
    </row>
    <row r="10" customFormat="false" ht="19.5" hidden="false" customHeight="true" outlineLevel="0" collapsed="false">
      <c r="B10" s="20" t="s">
        <v>97</v>
      </c>
      <c r="C10" s="30" t="n">
        <f aca="false">IF(2&lt;=20,MAX(80,40*2),800+70*(2-20))*10000</f>
        <v>800000</v>
      </c>
      <c r="D10" s="30" t="n">
        <f aca="false">C10+1000000</f>
        <v>1800000</v>
      </c>
      <c r="E10" s="31" t="s">
        <v>98</v>
      </c>
    </row>
    <row r="11" customFormat="false" ht="19.5" hidden="false" customHeight="true" outlineLevel="0" collapsed="false">
      <c r="B11" s="20" t="s">
        <v>99</v>
      </c>
      <c r="C11" s="30" t="n">
        <f aca="false">IF(3&lt;=20,MAX(80,40*3),800+70*(3-20))*10000</f>
        <v>1200000</v>
      </c>
      <c r="D11" s="30" t="n">
        <f aca="false">C11+1000000</f>
        <v>2200000</v>
      </c>
      <c r="E11" s="31" t="s">
        <v>100</v>
      </c>
    </row>
    <row r="12" customFormat="false" ht="19.5" hidden="false" customHeight="true" outlineLevel="0" collapsed="false">
      <c r="B12" s="20" t="s">
        <v>101</v>
      </c>
      <c r="C12" s="30" t="n">
        <f aca="false">IF(4&lt;=20,MAX(80,40*4),800+70*(4-20))*10000</f>
        <v>1600000</v>
      </c>
      <c r="D12" s="30" t="n">
        <f aca="false">C12+1000000</f>
        <v>2600000</v>
      </c>
      <c r="E12" s="31" t="s">
        <v>102</v>
      </c>
    </row>
    <row r="13" customFormat="false" ht="19.5" hidden="false" customHeight="true" outlineLevel="0" collapsed="false">
      <c r="B13" s="20" t="s">
        <v>103</v>
      </c>
      <c r="C13" s="30" t="n">
        <f aca="false">IF(5&lt;=20,MAX(80,40*5),800+70*(5-20))*10000</f>
        <v>2000000</v>
      </c>
      <c r="D13" s="30" t="n">
        <f aca="false">C13+1000000</f>
        <v>3000000</v>
      </c>
      <c r="E13" s="31" t="s">
        <v>104</v>
      </c>
    </row>
    <row r="14" customFormat="false" ht="19.5" hidden="false" customHeight="true" outlineLevel="0" collapsed="false">
      <c r="B14" s="20" t="s">
        <v>105</v>
      </c>
      <c r="C14" s="30" t="n">
        <f aca="false">IF(6&lt;=20,MAX(80,40*6),800+70*(6-20))*10000</f>
        <v>2400000</v>
      </c>
      <c r="D14" s="30" t="n">
        <f aca="false">C14+1000000</f>
        <v>3400000</v>
      </c>
      <c r="E14" s="31" t="s">
        <v>106</v>
      </c>
    </row>
    <row r="15" customFormat="false" ht="19.5" hidden="false" customHeight="true" outlineLevel="0" collapsed="false">
      <c r="B15" s="20" t="s">
        <v>107</v>
      </c>
      <c r="C15" s="30" t="n">
        <f aca="false">IF(7&lt;=20,MAX(80,40*7),800+70*(7-20))*10000</f>
        <v>2800000</v>
      </c>
      <c r="D15" s="30" t="n">
        <f aca="false">C15+1000000</f>
        <v>3800000</v>
      </c>
      <c r="E15" s="31" t="s">
        <v>108</v>
      </c>
    </row>
    <row r="16" customFormat="false" ht="19.5" hidden="false" customHeight="true" outlineLevel="0" collapsed="false">
      <c r="B16" s="20" t="s">
        <v>109</v>
      </c>
      <c r="C16" s="30" t="n">
        <f aca="false">IF(8&lt;=20,MAX(80,40*8),800+70*(8-20))*10000</f>
        <v>3200000</v>
      </c>
      <c r="D16" s="30" t="n">
        <f aca="false">C16+1000000</f>
        <v>4200000</v>
      </c>
      <c r="E16" s="31" t="s">
        <v>110</v>
      </c>
    </row>
    <row r="17" customFormat="false" ht="19.5" hidden="false" customHeight="true" outlineLevel="0" collapsed="false">
      <c r="B17" s="20" t="s">
        <v>111</v>
      </c>
      <c r="C17" s="30" t="n">
        <f aca="false">IF(9&lt;=20,MAX(80,40*9),800+70*(9-20))*10000</f>
        <v>3600000</v>
      </c>
      <c r="D17" s="30" t="n">
        <f aca="false">C17+1000000</f>
        <v>4600000</v>
      </c>
      <c r="E17" s="31" t="s">
        <v>112</v>
      </c>
    </row>
    <row r="18" customFormat="false" ht="19.5" hidden="false" customHeight="true" outlineLevel="0" collapsed="false">
      <c r="B18" s="20" t="s">
        <v>113</v>
      </c>
      <c r="C18" s="30" t="n">
        <f aca="false">IF(10&lt;=20,MAX(80,40*10),800+70*(10-20))*10000</f>
        <v>4000000</v>
      </c>
      <c r="D18" s="30" t="n">
        <f aca="false">C18+1000000</f>
        <v>5000000</v>
      </c>
      <c r="E18" s="31" t="s">
        <v>114</v>
      </c>
    </row>
    <row r="19" customFormat="false" ht="19.5" hidden="false" customHeight="true" outlineLevel="0" collapsed="false">
      <c r="B19" s="20" t="s">
        <v>115</v>
      </c>
      <c r="C19" s="30" t="n">
        <f aca="false">IF(11&lt;=20,MAX(80,40*11),800+70*(11-20))*10000</f>
        <v>4400000</v>
      </c>
      <c r="D19" s="30" t="n">
        <f aca="false">C19+1000000</f>
        <v>5400000</v>
      </c>
      <c r="E19" s="31" t="s">
        <v>116</v>
      </c>
    </row>
    <row r="20" customFormat="false" ht="19.5" hidden="false" customHeight="true" outlineLevel="0" collapsed="false">
      <c r="B20" s="20" t="s">
        <v>117</v>
      </c>
      <c r="C20" s="30" t="n">
        <f aca="false">IF(12&lt;=20,MAX(80,40*12),800+70*(12-20))*10000</f>
        <v>4800000</v>
      </c>
      <c r="D20" s="30" t="n">
        <f aca="false">C20+1000000</f>
        <v>5800000</v>
      </c>
      <c r="E20" s="31" t="s">
        <v>118</v>
      </c>
    </row>
    <row r="21" customFormat="false" ht="19.5" hidden="false" customHeight="true" outlineLevel="0" collapsed="false">
      <c r="B21" s="20" t="s">
        <v>119</v>
      </c>
      <c r="C21" s="30" t="n">
        <f aca="false">IF(13&lt;=20,MAX(80,40*13),800+70*(13-20))*10000</f>
        <v>5200000</v>
      </c>
      <c r="D21" s="30" t="n">
        <f aca="false">C21+1000000</f>
        <v>6200000</v>
      </c>
      <c r="E21" s="31" t="s">
        <v>120</v>
      </c>
    </row>
    <row r="22" customFormat="false" ht="19.5" hidden="false" customHeight="true" outlineLevel="0" collapsed="false">
      <c r="B22" s="20" t="s">
        <v>121</v>
      </c>
      <c r="C22" s="30" t="n">
        <f aca="false">IF(14&lt;=20,MAX(80,40*14),800+70*(14-20))*10000</f>
        <v>5600000</v>
      </c>
      <c r="D22" s="30" t="n">
        <f aca="false">C22+1000000</f>
        <v>6600000</v>
      </c>
      <c r="E22" s="31" t="s">
        <v>122</v>
      </c>
    </row>
    <row r="23" customFormat="false" ht="19.5" hidden="false" customHeight="true" outlineLevel="0" collapsed="false">
      <c r="B23" s="20" t="s">
        <v>123</v>
      </c>
      <c r="C23" s="30" t="n">
        <f aca="false">IF(15&lt;=20,MAX(80,40*15),800+70*(15-20))*10000</f>
        <v>6000000</v>
      </c>
      <c r="D23" s="30" t="n">
        <f aca="false">C23+1000000</f>
        <v>7000000</v>
      </c>
      <c r="E23" s="31" t="s">
        <v>124</v>
      </c>
    </row>
    <row r="24" customFormat="false" ht="19.5" hidden="false" customHeight="true" outlineLevel="0" collapsed="false">
      <c r="B24" s="20" t="s">
        <v>125</v>
      </c>
      <c r="C24" s="30" t="n">
        <f aca="false">IF(16&lt;=20,MAX(80,40*16),800+70*(16-20))*10000</f>
        <v>6400000</v>
      </c>
      <c r="D24" s="30" t="n">
        <f aca="false">C24+1000000</f>
        <v>7400000</v>
      </c>
      <c r="E24" s="31" t="s">
        <v>126</v>
      </c>
    </row>
    <row r="25" customFormat="false" ht="19.5" hidden="false" customHeight="true" outlineLevel="0" collapsed="false">
      <c r="B25" s="20" t="s">
        <v>127</v>
      </c>
      <c r="C25" s="30" t="n">
        <f aca="false">IF(17&lt;=20,MAX(80,40*17),800+70*(17-20))*10000</f>
        <v>6800000</v>
      </c>
      <c r="D25" s="30" t="n">
        <f aca="false">C25+1000000</f>
        <v>7800000</v>
      </c>
      <c r="E25" s="31" t="s">
        <v>128</v>
      </c>
    </row>
    <row r="26" customFormat="false" ht="19.5" hidden="false" customHeight="true" outlineLevel="0" collapsed="false">
      <c r="B26" s="20" t="s">
        <v>129</v>
      </c>
      <c r="C26" s="30" t="n">
        <f aca="false">IF(18&lt;=20,MAX(80,40*18),800+70*(18-20))*10000</f>
        <v>7200000</v>
      </c>
      <c r="D26" s="30" t="n">
        <f aca="false">C26+1000000</f>
        <v>8200000</v>
      </c>
      <c r="E26" s="31" t="s">
        <v>130</v>
      </c>
    </row>
    <row r="27" customFormat="false" ht="19.5" hidden="false" customHeight="true" outlineLevel="0" collapsed="false">
      <c r="B27" s="20" t="s">
        <v>131</v>
      </c>
      <c r="C27" s="30" t="n">
        <f aca="false">IF(19&lt;=20,MAX(80,40*19),800+70*(19-20))*10000</f>
        <v>7600000</v>
      </c>
      <c r="D27" s="30" t="n">
        <f aca="false">C27+1000000</f>
        <v>8600000</v>
      </c>
      <c r="E27" s="31" t="s">
        <v>132</v>
      </c>
    </row>
    <row r="28" customFormat="false" ht="19.5" hidden="false" customHeight="true" outlineLevel="0" collapsed="false">
      <c r="B28" s="20" t="s">
        <v>133</v>
      </c>
      <c r="C28" s="30" t="n">
        <f aca="false">IF(20&lt;=20,MAX(80,40*20),800+70*(20-20))*10000</f>
        <v>8000000</v>
      </c>
      <c r="D28" s="30" t="n">
        <f aca="false">C28+1000000</f>
        <v>9000000</v>
      </c>
      <c r="E28" s="31" t="s">
        <v>134</v>
      </c>
    </row>
    <row r="29" customFormat="false" ht="19.5" hidden="false" customHeight="true" outlineLevel="0" collapsed="false">
      <c r="B29" s="20" t="s">
        <v>135</v>
      </c>
      <c r="C29" s="30" t="n">
        <f aca="false">IF(21&lt;=20,MAX(80,40*21),800+70*(21-20))*10000</f>
        <v>8700000</v>
      </c>
      <c r="D29" s="30" t="n">
        <f aca="false">C29+1000000</f>
        <v>9700000</v>
      </c>
      <c r="E29" s="31" t="s">
        <v>136</v>
      </c>
    </row>
    <row r="30" customFormat="false" ht="19.5" hidden="false" customHeight="true" outlineLevel="0" collapsed="false">
      <c r="B30" s="20" t="s">
        <v>137</v>
      </c>
      <c r="C30" s="30" t="n">
        <f aca="false">IF(22&lt;=20,MAX(80,40*22),800+70*(22-20))*10000</f>
        <v>9400000</v>
      </c>
      <c r="D30" s="30" t="n">
        <f aca="false">C30+1000000</f>
        <v>10400000</v>
      </c>
      <c r="E30" s="31" t="s">
        <v>138</v>
      </c>
    </row>
    <row r="31" customFormat="false" ht="19.5" hidden="false" customHeight="true" outlineLevel="0" collapsed="false">
      <c r="B31" s="20" t="s">
        <v>139</v>
      </c>
      <c r="C31" s="30" t="n">
        <f aca="false">IF(23&lt;=20,MAX(80,40*23),800+70*(23-20))*10000</f>
        <v>10100000</v>
      </c>
      <c r="D31" s="30" t="n">
        <f aca="false">C31+1000000</f>
        <v>11100000</v>
      </c>
      <c r="E31" s="31" t="s">
        <v>140</v>
      </c>
    </row>
    <row r="32" customFormat="false" ht="19.5" hidden="false" customHeight="true" outlineLevel="0" collapsed="false">
      <c r="B32" s="20" t="s">
        <v>141</v>
      </c>
      <c r="C32" s="30" t="n">
        <f aca="false">IF(24&lt;=20,MAX(80,40*24),800+70*(24-20))*10000</f>
        <v>10800000</v>
      </c>
      <c r="D32" s="30" t="n">
        <f aca="false">C32+1000000</f>
        <v>11800000</v>
      </c>
      <c r="E32" s="31" t="s">
        <v>142</v>
      </c>
    </row>
    <row r="33" customFormat="false" ht="19.5" hidden="false" customHeight="true" outlineLevel="0" collapsed="false">
      <c r="B33" s="20" t="s">
        <v>143</v>
      </c>
      <c r="C33" s="30" t="n">
        <f aca="false">IF(25&lt;=20,MAX(80,40*25),800+70*(25-20))*10000</f>
        <v>11500000</v>
      </c>
      <c r="D33" s="30" t="n">
        <f aca="false">C33+1000000</f>
        <v>12500000</v>
      </c>
      <c r="E33" s="31" t="s">
        <v>144</v>
      </c>
    </row>
    <row r="34" customFormat="false" ht="19.5" hidden="false" customHeight="true" outlineLevel="0" collapsed="false">
      <c r="B34" s="20" t="s">
        <v>145</v>
      </c>
      <c r="C34" s="30" t="n">
        <f aca="false">IF(26&lt;=20,MAX(80,40*26),800+70*(26-20))*10000</f>
        <v>12200000</v>
      </c>
      <c r="D34" s="30" t="n">
        <f aca="false">C34+1000000</f>
        <v>13200000</v>
      </c>
      <c r="E34" s="31" t="s">
        <v>146</v>
      </c>
    </row>
    <row r="35" customFormat="false" ht="19.5" hidden="false" customHeight="true" outlineLevel="0" collapsed="false">
      <c r="B35" s="20" t="s">
        <v>147</v>
      </c>
      <c r="C35" s="30" t="n">
        <f aca="false">IF(27&lt;=20,MAX(80,40*27),800+70*(27-20))*10000</f>
        <v>12900000</v>
      </c>
      <c r="D35" s="30" t="n">
        <f aca="false">C35+1000000</f>
        <v>13900000</v>
      </c>
      <c r="E35" s="31" t="s">
        <v>148</v>
      </c>
    </row>
    <row r="36" customFormat="false" ht="19.5" hidden="false" customHeight="true" outlineLevel="0" collapsed="false">
      <c r="B36" s="20" t="s">
        <v>149</v>
      </c>
      <c r="C36" s="30" t="n">
        <f aca="false">IF(28&lt;=20,MAX(80,40*28),800+70*(28-20))*10000</f>
        <v>13600000</v>
      </c>
      <c r="D36" s="30" t="n">
        <f aca="false">C36+1000000</f>
        <v>14600000</v>
      </c>
      <c r="E36" s="31" t="s">
        <v>150</v>
      </c>
    </row>
    <row r="37" customFormat="false" ht="19.5" hidden="false" customHeight="true" outlineLevel="0" collapsed="false">
      <c r="B37" s="20" t="s">
        <v>151</v>
      </c>
      <c r="C37" s="30" t="n">
        <f aca="false">IF(29&lt;=20,MAX(80,40*29),800+70*(29-20))*10000</f>
        <v>14300000</v>
      </c>
      <c r="D37" s="30" t="n">
        <f aca="false">C37+1000000</f>
        <v>15300000</v>
      </c>
      <c r="E37" s="31" t="s">
        <v>152</v>
      </c>
    </row>
    <row r="38" customFormat="false" ht="19.5" hidden="false" customHeight="true" outlineLevel="0" collapsed="false">
      <c r="B38" s="20" t="s">
        <v>153</v>
      </c>
      <c r="C38" s="30" t="n">
        <f aca="false">IF(30&lt;=20,MAX(80,40*30),800+70*(30-20))*10000</f>
        <v>15000000</v>
      </c>
      <c r="D38" s="30" t="n">
        <f aca="false">C38+1000000</f>
        <v>16000000</v>
      </c>
      <c r="E38" s="31" t="s">
        <v>154</v>
      </c>
    </row>
    <row r="39" customFormat="false" ht="19.5" hidden="false" customHeight="true" outlineLevel="0" collapsed="false">
      <c r="B39" s="20" t="s">
        <v>155</v>
      </c>
      <c r="C39" s="30" t="n">
        <f aca="false">IF(31&lt;=20,MAX(80,40*31),800+70*(31-20))*10000</f>
        <v>15700000</v>
      </c>
      <c r="D39" s="30" t="n">
        <f aca="false">C39+1000000</f>
        <v>16700000</v>
      </c>
      <c r="E39" s="31" t="s">
        <v>156</v>
      </c>
    </row>
    <row r="40" customFormat="false" ht="19.5" hidden="false" customHeight="true" outlineLevel="0" collapsed="false">
      <c r="B40" s="20" t="s">
        <v>157</v>
      </c>
      <c r="C40" s="30" t="n">
        <f aca="false">IF(32&lt;=20,MAX(80,40*32),800+70*(32-20))*10000</f>
        <v>16400000</v>
      </c>
      <c r="D40" s="30" t="n">
        <f aca="false">C40+1000000</f>
        <v>17400000</v>
      </c>
      <c r="E40" s="31" t="s">
        <v>158</v>
      </c>
    </row>
    <row r="41" customFormat="false" ht="19.5" hidden="false" customHeight="true" outlineLevel="0" collapsed="false">
      <c r="B41" s="20" t="s">
        <v>159</v>
      </c>
      <c r="C41" s="30" t="n">
        <f aca="false">IF(33&lt;=20,MAX(80,40*33),800+70*(33-20))*10000</f>
        <v>17100000</v>
      </c>
      <c r="D41" s="30" t="n">
        <f aca="false">C41+1000000</f>
        <v>18100000</v>
      </c>
      <c r="E41" s="31" t="s">
        <v>160</v>
      </c>
    </row>
    <row r="42" customFormat="false" ht="19.5" hidden="false" customHeight="true" outlineLevel="0" collapsed="false">
      <c r="B42" s="20" t="s">
        <v>161</v>
      </c>
      <c r="C42" s="30" t="n">
        <f aca="false">IF(34&lt;=20,MAX(80,40*34),800+70*(34-20))*10000</f>
        <v>17800000</v>
      </c>
      <c r="D42" s="30" t="n">
        <f aca="false">C42+1000000</f>
        <v>18800000</v>
      </c>
      <c r="E42" s="31" t="s">
        <v>162</v>
      </c>
    </row>
    <row r="43" customFormat="false" ht="19.5" hidden="false" customHeight="true" outlineLevel="0" collapsed="false">
      <c r="B43" s="20" t="s">
        <v>163</v>
      </c>
      <c r="C43" s="30" t="n">
        <f aca="false">IF(35&lt;=20,MAX(80,40*35),800+70*(35-20))*10000</f>
        <v>18500000</v>
      </c>
      <c r="D43" s="30" t="n">
        <f aca="false">C43+1000000</f>
        <v>19500000</v>
      </c>
      <c r="E43" s="31" t="s">
        <v>164</v>
      </c>
    </row>
    <row r="44" customFormat="false" ht="19.5" hidden="false" customHeight="true" outlineLevel="0" collapsed="false">
      <c r="B44" s="20" t="s">
        <v>165</v>
      </c>
      <c r="C44" s="30" t="n">
        <f aca="false">IF(36&lt;=20,MAX(80,40*36),800+70*(36-20))*10000</f>
        <v>19200000</v>
      </c>
      <c r="D44" s="30" t="n">
        <f aca="false">C44+1000000</f>
        <v>20200000</v>
      </c>
      <c r="E44" s="31" t="s">
        <v>166</v>
      </c>
    </row>
    <row r="45" customFormat="false" ht="19.5" hidden="false" customHeight="true" outlineLevel="0" collapsed="false">
      <c r="B45" s="20" t="s">
        <v>167</v>
      </c>
      <c r="C45" s="30" t="n">
        <f aca="false">IF(37&lt;=20,MAX(80,40*37),800+70*(37-20))*10000</f>
        <v>19900000</v>
      </c>
      <c r="D45" s="30" t="n">
        <f aca="false">C45+1000000</f>
        <v>20900000</v>
      </c>
      <c r="E45" s="31" t="s">
        <v>168</v>
      </c>
    </row>
    <row r="46" customFormat="false" ht="19.5" hidden="false" customHeight="true" outlineLevel="0" collapsed="false">
      <c r="B46" s="20" t="s">
        <v>169</v>
      </c>
      <c r="C46" s="30" t="n">
        <f aca="false">IF(38&lt;=20,MAX(80,40*38),800+70*(38-20))*10000</f>
        <v>20600000</v>
      </c>
      <c r="D46" s="30" t="n">
        <f aca="false">C46+1000000</f>
        <v>21600000</v>
      </c>
      <c r="E46" s="31" t="s">
        <v>170</v>
      </c>
    </row>
    <row r="47" customFormat="false" ht="19.5" hidden="false" customHeight="true" outlineLevel="0" collapsed="false">
      <c r="B47" s="20" t="s">
        <v>171</v>
      </c>
      <c r="C47" s="30" t="n">
        <f aca="false">IF(39&lt;=20,MAX(80,40*39),800+70*(39-20))*10000</f>
        <v>21300000</v>
      </c>
      <c r="D47" s="30" t="n">
        <f aca="false">C47+1000000</f>
        <v>22300000</v>
      </c>
      <c r="E47" s="31" t="s">
        <v>172</v>
      </c>
    </row>
    <row r="48" customFormat="false" ht="19.5" hidden="false" customHeight="true" outlineLevel="0" collapsed="false">
      <c r="B48" s="20" t="s">
        <v>173</v>
      </c>
      <c r="C48" s="30" t="n">
        <f aca="false">IF(40&lt;=20,MAX(80,40*40),800+70*(40-20))*10000</f>
        <v>22000000</v>
      </c>
      <c r="D48" s="30" t="n">
        <f aca="false">C48+1000000</f>
        <v>23000000</v>
      </c>
      <c r="E48" s="31" t="s">
        <v>174</v>
      </c>
    </row>
  </sheetData>
  <mergeCells count="4">
    <mergeCell ref="B2:E2"/>
    <mergeCell ref="B3:E3"/>
    <mergeCell ref="B5:E5"/>
    <mergeCell ref="B6:E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5" min="3" style="0" width="24"/>
    <col collapsed="false" customWidth="true" hidden="false" outlineLevel="0" max="6" min="6" style="0" width="2"/>
  </cols>
  <sheetData>
    <row r="2" customFormat="false" ht="30" hidden="false" customHeight="true" outlineLevel="0" collapsed="false">
      <c r="B2" s="10" t="s">
        <v>175</v>
      </c>
      <c r="C2" s="10"/>
      <c r="D2" s="10"/>
      <c r="E2" s="10"/>
    </row>
    <row r="3" customFormat="false" ht="15" hidden="false" customHeight="false" outlineLevel="0" collapsed="false">
      <c r="B3" s="2" t="s">
        <v>176</v>
      </c>
      <c r="C3" s="2"/>
      <c r="D3" s="2"/>
      <c r="E3" s="2"/>
    </row>
    <row r="5" customFormat="false" ht="21.75" hidden="false" customHeight="true" outlineLevel="0" collapsed="false">
      <c r="B5" s="7" t="s">
        <v>177</v>
      </c>
      <c r="C5" s="7"/>
      <c r="D5" s="7"/>
      <c r="E5" s="7"/>
    </row>
    <row r="6" customFormat="false" ht="27.75" hidden="false" customHeight="true" outlineLevel="0" collapsed="false">
      <c r="B6" s="15" t="s">
        <v>178</v>
      </c>
      <c r="C6" s="32" t="n">
        <v>10000000</v>
      </c>
      <c r="D6" s="32"/>
      <c r="E6" s="33" t="s">
        <v>179</v>
      </c>
    </row>
    <row r="7" customFormat="false" ht="27.75" hidden="false" customHeight="true" outlineLevel="0" collapsed="false">
      <c r="B7" s="15" t="s">
        <v>180</v>
      </c>
      <c r="C7" s="24" t="n">
        <v>20</v>
      </c>
      <c r="D7" s="24"/>
      <c r="E7" s="33" t="s">
        <v>181</v>
      </c>
    </row>
    <row r="8" customFormat="false" ht="27.75" hidden="false" customHeight="true" outlineLevel="0" collapsed="false">
      <c r="B8" s="15" t="s">
        <v>182</v>
      </c>
      <c r="C8" s="24" t="s">
        <v>183</v>
      </c>
      <c r="D8" s="24"/>
      <c r="E8" s="33"/>
    </row>
    <row r="9" customFormat="false" ht="27.75" hidden="false" customHeight="true" outlineLevel="0" collapsed="false">
      <c r="B9" s="15" t="s">
        <v>184</v>
      </c>
      <c r="C9" s="24" t="s">
        <v>185</v>
      </c>
      <c r="D9" s="24"/>
      <c r="E9" s="33"/>
    </row>
    <row r="10" customFormat="false" ht="27.75" hidden="false" customHeight="true" outlineLevel="0" collapsed="false">
      <c r="B10" s="15" t="s">
        <v>186</v>
      </c>
      <c r="C10" s="24" t="s">
        <v>187</v>
      </c>
      <c r="D10" s="24"/>
      <c r="E10" s="33"/>
    </row>
    <row r="12" customFormat="false" ht="21.75" hidden="false" customHeight="true" outlineLevel="0" collapsed="false">
      <c r="B12" s="25" t="s">
        <v>188</v>
      </c>
      <c r="C12" s="25"/>
      <c r="D12" s="25"/>
      <c r="E12" s="25"/>
    </row>
    <row r="13" customFormat="false" ht="25.5" hidden="false" customHeight="true" outlineLevel="0" collapsed="false">
      <c r="B13" s="26" t="s">
        <v>92</v>
      </c>
      <c r="C13" s="34" t="n">
        <f aca="false">(IF(C7&lt;=20,MAX(80,40*C7),800+70*(C7-20))*10000)+IF(C8="該当する",1000000,0)</f>
        <v>8000000</v>
      </c>
      <c r="D13" s="34"/>
      <c r="E13" s="33" t="s">
        <v>179</v>
      </c>
    </row>
    <row r="14" customFormat="false" ht="25.5" hidden="false" customHeight="true" outlineLevel="0" collapsed="false">
      <c r="B14" s="26" t="s">
        <v>189</v>
      </c>
      <c r="C14" s="34" t="n">
        <f aca="false">IF(C6&lt;=C13,0,IF(C9="一般",(C6-C13)/2,IF(C9="特定役員",C6-C13,IF(C9="短期",IF((C6-C13)&lt;=3000000,(C6-C13)/2,1500000+((C6-C13)-3000000)),(C6-C13)/2))))</f>
        <v>1000000</v>
      </c>
      <c r="D14" s="34"/>
      <c r="E14" s="33" t="s">
        <v>179</v>
      </c>
    </row>
    <row r="15" customFormat="false" ht="25.5" hidden="false" customHeight="true" outlineLevel="0" collapsed="false">
      <c r="B15" s="26" t="s">
        <v>190</v>
      </c>
      <c r="C15" s="34" t="n">
        <f aca="false">FLOOR(C14,1000)</f>
        <v>1000000</v>
      </c>
      <c r="D15" s="34"/>
      <c r="E15" s="33" t="s">
        <v>179</v>
      </c>
    </row>
    <row r="16" customFormat="false" ht="25.5" hidden="false" customHeight="true" outlineLevel="0" collapsed="false">
      <c r="B16" s="26" t="s">
        <v>191</v>
      </c>
      <c r="C16" s="34" t="n">
        <f aca="false">IF(C10="提出なし",ROUNDDOWN(C6*0.2042,0),ROUNDDOWN((IF(C15&lt;=1950000,C15*0.05,IF(C15&lt;=3300000,C15*0.1-97500,IF(C15&lt;=6950000,C15*0.2-427500,IF(C15&lt;=9000000,C15*0.23-636000,IF(C15&lt;=18000000,C15*0.33-1536000,IF(C15&lt;=40000000,C15*0.4-2796000,C15*0.45-4796000)))))))*1.021,0))</f>
        <v>51050</v>
      </c>
      <c r="D16" s="34"/>
      <c r="E16" s="33" t="s">
        <v>179</v>
      </c>
    </row>
    <row r="17" customFormat="false" ht="25.5" hidden="false" customHeight="true" outlineLevel="0" collapsed="false">
      <c r="B17" s="26" t="s">
        <v>192</v>
      </c>
      <c r="C17" s="34" t="n">
        <f aca="false">C6-C16</f>
        <v>9948950</v>
      </c>
      <c r="D17" s="34"/>
      <c r="E17" s="33" t="s">
        <v>179</v>
      </c>
    </row>
    <row r="19" customFormat="false" ht="21.75" hidden="false" customHeight="true" outlineLevel="0" collapsed="false">
      <c r="B19" s="7" t="s">
        <v>193</v>
      </c>
      <c r="C19" s="7"/>
      <c r="D19" s="7"/>
      <c r="E19" s="7"/>
    </row>
    <row r="20" customFormat="false" ht="33.75" hidden="false" customHeight="true" outlineLevel="0" collapsed="false">
      <c r="B20" s="28" t="s">
        <v>55</v>
      </c>
      <c r="C20" s="22" t="s">
        <v>194</v>
      </c>
      <c r="D20" s="22"/>
      <c r="E20" s="22"/>
    </row>
    <row r="21" customFormat="false" ht="33.75" hidden="false" customHeight="true" outlineLevel="0" collapsed="false">
      <c r="B21" s="28" t="s">
        <v>55</v>
      </c>
      <c r="C21" s="22" t="s">
        <v>195</v>
      </c>
      <c r="D21" s="22"/>
      <c r="E21" s="22"/>
    </row>
    <row r="22" customFormat="false" ht="33.75" hidden="false" customHeight="true" outlineLevel="0" collapsed="false">
      <c r="B22" s="28" t="s">
        <v>55</v>
      </c>
      <c r="C22" s="22" t="s">
        <v>196</v>
      </c>
      <c r="D22" s="22"/>
      <c r="E22" s="22"/>
    </row>
    <row r="23" customFormat="false" ht="33.75" hidden="false" customHeight="true" outlineLevel="0" collapsed="false">
      <c r="B23" s="28" t="s">
        <v>55</v>
      </c>
      <c r="C23" s="22" t="s">
        <v>197</v>
      </c>
      <c r="D23" s="22"/>
      <c r="E23" s="22"/>
    </row>
    <row r="24" customFormat="false" ht="33.75" hidden="false" customHeight="true" outlineLevel="0" collapsed="false">
      <c r="B24" s="28" t="s">
        <v>55</v>
      </c>
      <c r="C24" s="35" t="s">
        <v>198</v>
      </c>
      <c r="D24" s="35"/>
      <c r="E24" s="35"/>
    </row>
    <row r="25" customFormat="false" ht="33.75" hidden="false" customHeight="true" outlineLevel="0" collapsed="false">
      <c r="B25" s="28" t="s">
        <v>55</v>
      </c>
      <c r="C25" s="22" t="s">
        <v>199</v>
      </c>
      <c r="D25" s="22"/>
      <c r="E25" s="22"/>
    </row>
  </sheetData>
  <mergeCells count="21">
    <mergeCell ref="B2:E2"/>
    <mergeCell ref="B3:E3"/>
    <mergeCell ref="B5:E5"/>
    <mergeCell ref="C6:D6"/>
    <mergeCell ref="C7:D7"/>
    <mergeCell ref="C8:D8"/>
    <mergeCell ref="C9:D9"/>
    <mergeCell ref="C10:D10"/>
    <mergeCell ref="B12:E12"/>
    <mergeCell ref="C13:D13"/>
    <mergeCell ref="C14:D14"/>
    <mergeCell ref="C15:D15"/>
    <mergeCell ref="C16:D16"/>
    <mergeCell ref="C17:D17"/>
    <mergeCell ref="B19:E19"/>
    <mergeCell ref="C20:E20"/>
    <mergeCell ref="C21:E21"/>
    <mergeCell ref="C22:E22"/>
    <mergeCell ref="C23:E23"/>
    <mergeCell ref="C24:E24"/>
    <mergeCell ref="C25:E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6"/>
    <col collapsed="false" customWidth="true" hidden="false" outlineLevel="0" max="3" min="3" style="0" width="22"/>
    <col collapsed="false" customWidth="true" hidden="false" outlineLevel="0" max="4" min="4" style="0" width="52"/>
    <col collapsed="false" customWidth="true" hidden="false" outlineLevel="0" max="5" min="5" style="0" width="2"/>
  </cols>
  <sheetData>
    <row r="2" customFormat="false" ht="30" hidden="false" customHeight="true" outlineLevel="0" collapsed="false">
      <c r="B2" s="10" t="s">
        <v>200</v>
      </c>
      <c r="C2" s="10"/>
      <c r="D2" s="10"/>
    </row>
    <row r="3" customFormat="false" ht="15" hidden="false" customHeight="false" outlineLevel="0" collapsed="false">
      <c r="B3" s="2" t="s">
        <v>201</v>
      </c>
      <c r="C3" s="2"/>
      <c r="D3" s="2"/>
    </row>
    <row r="5" customFormat="false" ht="25.5" hidden="false" customHeight="true" outlineLevel="0" collapsed="false">
      <c r="B5" s="36" t="s">
        <v>202</v>
      </c>
      <c r="C5" s="12" t="s">
        <v>203</v>
      </c>
      <c r="D5" s="12" t="s">
        <v>204</v>
      </c>
    </row>
    <row r="6" customFormat="false" ht="31.5" hidden="false" customHeight="true" outlineLevel="0" collapsed="false">
      <c r="B6" s="37" t="s">
        <v>205</v>
      </c>
      <c r="C6" s="38" t="s">
        <v>206</v>
      </c>
      <c r="D6" s="18" t="s">
        <v>207</v>
      </c>
    </row>
    <row r="7" customFormat="false" ht="31.5" hidden="false" customHeight="true" outlineLevel="0" collapsed="false">
      <c r="B7" s="37" t="s">
        <v>205</v>
      </c>
      <c r="C7" s="38" t="s">
        <v>206</v>
      </c>
      <c r="D7" s="18" t="s">
        <v>208</v>
      </c>
    </row>
    <row r="8" customFormat="false" ht="31.5" hidden="false" customHeight="true" outlineLevel="0" collapsed="false">
      <c r="B8" s="37" t="s">
        <v>205</v>
      </c>
      <c r="C8" s="38" t="s">
        <v>206</v>
      </c>
      <c r="D8" s="18" t="s">
        <v>209</v>
      </c>
    </row>
    <row r="9" customFormat="false" ht="31.5" hidden="false" customHeight="true" outlineLevel="0" collapsed="false">
      <c r="B9" s="37" t="s">
        <v>205</v>
      </c>
      <c r="C9" s="38" t="s">
        <v>206</v>
      </c>
      <c r="D9" s="18" t="s">
        <v>210</v>
      </c>
    </row>
    <row r="10" customFormat="false" ht="31.5" hidden="false" customHeight="true" outlineLevel="0" collapsed="false">
      <c r="B10" s="37" t="s">
        <v>205</v>
      </c>
      <c r="C10" s="38" t="s">
        <v>206</v>
      </c>
      <c r="D10" s="18" t="s">
        <v>211</v>
      </c>
    </row>
    <row r="11" customFormat="false" ht="31.5" hidden="false" customHeight="true" outlineLevel="0" collapsed="false">
      <c r="B11" s="37" t="s">
        <v>205</v>
      </c>
      <c r="C11" s="38" t="s">
        <v>206</v>
      </c>
      <c r="D11" s="18" t="s">
        <v>212</v>
      </c>
    </row>
    <row r="12" customFormat="false" ht="31.5" hidden="false" customHeight="true" outlineLevel="0" collapsed="false">
      <c r="B12" s="37" t="s">
        <v>205</v>
      </c>
      <c r="C12" s="39" t="s">
        <v>213</v>
      </c>
      <c r="D12" s="18" t="s">
        <v>214</v>
      </c>
    </row>
    <row r="13" customFormat="false" ht="31.5" hidden="false" customHeight="true" outlineLevel="0" collapsed="false">
      <c r="B13" s="37" t="s">
        <v>205</v>
      </c>
      <c r="C13" s="39" t="s">
        <v>213</v>
      </c>
      <c r="D13" s="18" t="s">
        <v>215</v>
      </c>
    </row>
    <row r="14" customFormat="false" ht="31.5" hidden="false" customHeight="true" outlineLevel="0" collapsed="false">
      <c r="B14" s="37" t="s">
        <v>205</v>
      </c>
      <c r="C14" s="39" t="s">
        <v>213</v>
      </c>
      <c r="D14" s="18" t="s">
        <v>216</v>
      </c>
    </row>
    <row r="15" customFormat="false" ht="31.5" hidden="false" customHeight="true" outlineLevel="0" collapsed="false">
      <c r="B15" s="37" t="s">
        <v>205</v>
      </c>
      <c r="C15" s="39" t="s">
        <v>213</v>
      </c>
      <c r="D15" s="18" t="s">
        <v>217</v>
      </c>
    </row>
    <row r="16" customFormat="false" ht="31.5" hidden="false" customHeight="true" outlineLevel="0" collapsed="false">
      <c r="B16" s="37" t="s">
        <v>205</v>
      </c>
      <c r="C16" s="39" t="s">
        <v>213</v>
      </c>
      <c r="D16" s="40" t="s">
        <v>218</v>
      </c>
    </row>
    <row r="17" customFormat="false" ht="31.5" hidden="false" customHeight="true" outlineLevel="0" collapsed="false">
      <c r="B17" s="37" t="s">
        <v>205</v>
      </c>
      <c r="C17" s="41" t="s">
        <v>219</v>
      </c>
      <c r="D17" s="18" t="s">
        <v>220</v>
      </c>
    </row>
    <row r="18" customFormat="false" ht="31.5" hidden="false" customHeight="true" outlineLevel="0" collapsed="false">
      <c r="B18" s="37" t="s">
        <v>205</v>
      </c>
      <c r="C18" s="41" t="s">
        <v>219</v>
      </c>
      <c r="D18" s="18" t="s">
        <v>221</v>
      </c>
    </row>
    <row r="19" customFormat="false" ht="31.5" hidden="false" customHeight="true" outlineLevel="0" collapsed="false">
      <c r="B19" s="37" t="s">
        <v>205</v>
      </c>
      <c r="C19" s="41" t="s">
        <v>219</v>
      </c>
      <c r="D19" s="18" t="s">
        <v>222</v>
      </c>
    </row>
    <row r="20" customFormat="false" ht="31.5" hidden="false" customHeight="true" outlineLevel="0" collapsed="false">
      <c r="B20" s="37" t="s">
        <v>205</v>
      </c>
      <c r="C20" s="41" t="s">
        <v>219</v>
      </c>
      <c r="D20" s="18" t="s">
        <v>223</v>
      </c>
    </row>
    <row r="21" customFormat="false" ht="31.5" hidden="false" customHeight="true" outlineLevel="0" collapsed="false">
      <c r="B21" s="37" t="s">
        <v>205</v>
      </c>
      <c r="C21" s="41" t="s">
        <v>219</v>
      </c>
      <c r="D21" s="18" t="s">
        <v>224</v>
      </c>
    </row>
    <row r="22" customFormat="false" ht="31.5" hidden="false" customHeight="true" outlineLevel="0" collapsed="false">
      <c r="B22" s="37" t="s">
        <v>205</v>
      </c>
      <c r="C22" s="42" t="s">
        <v>225</v>
      </c>
      <c r="D22" s="18" t="s">
        <v>226</v>
      </c>
    </row>
    <row r="23" customFormat="false" ht="31.5" hidden="false" customHeight="true" outlineLevel="0" collapsed="false">
      <c r="B23" s="37" t="s">
        <v>205</v>
      </c>
      <c r="C23" s="42" t="s">
        <v>225</v>
      </c>
      <c r="D23" s="18" t="s">
        <v>227</v>
      </c>
    </row>
    <row r="24" customFormat="false" ht="31.5" hidden="false" customHeight="true" outlineLevel="0" collapsed="false">
      <c r="B24" s="37" t="s">
        <v>205</v>
      </c>
      <c r="C24" s="43" t="s">
        <v>228</v>
      </c>
      <c r="D24" s="18" t="s">
        <v>229</v>
      </c>
    </row>
    <row r="25" customFormat="false" ht="31.5" hidden="false" customHeight="true" outlineLevel="0" collapsed="false">
      <c r="B25" s="37" t="s">
        <v>205</v>
      </c>
      <c r="C25" s="43" t="s">
        <v>228</v>
      </c>
      <c r="D25" s="18" t="s">
        <v>230</v>
      </c>
    </row>
    <row r="26" customFormat="false" ht="31.5" hidden="false" customHeight="true" outlineLevel="0" collapsed="false">
      <c r="B26" s="37" t="s">
        <v>205</v>
      </c>
      <c r="C26" s="43" t="s">
        <v>228</v>
      </c>
      <c r="D26" s="18" t="s">
        <v>231</v>
      </c>
    </row>
    <row r="27" customFormat="false" ht="31.5" hidden="false" customHeight="true" outlineLevel="0" collapsed="false">
      <c r="B27" s="37" t="s">
        <v>205</v>
      </c>
      <c r="C27" s="43" t="s">
        <v>228</v>
      </c>
      <c r="D27" s="18" t="s">
        <v>232</v>
      </c>
    </row>
    <row r="28" customFormat="false" ht="31.5" hidden="false" customHeight="true" outlineLevel="0" collapsed="false">
      <c r="B28" s="37" t="s">
        <v>205</v>
      </c>
      <c r="C28" s="43" t="s">
        <v>228</v>
      </c>
      <c r="D28" s="18" t="s">
        <v>233</v>
      </c>
    </row>
    <row r="29" customFormat="false" ht="31.5" hidden="false" customHeight="true" outlineLevel="0" collapsed="false">
      <c r="B29" s="37" t="s">
        <v>205</v>
      </c>
      <c r="C29" s="44" t="s">
        <v>234</v>
      </c>
      <c r="D29" s="18" t="s">
        <v>235</v>
      </c>
    </row>
    <row r="30" customFormat="false" ht="31.5" hidden="false" customHeight="true" outlineLevel="0" collapsed="false">
      <c r="B30" s="37" t="s">
        <v>205</v>
      </c>
      <c r="C30" s="44" t="s">
        <v>234</v>
      </c>
      <c r="D30" s="18" t="s">
        <v>236</v>
      </c>
    </row>
    <row r="31" customFormat="false" ht="31.5" hidden="false" customHeight="true" outlineLevel="0" collapsed="false">
      <c r="B31" s="37" t="s">
        <v>205</v>
      </c>
      <c r="C31" s="45" t="s">
        <v>237</v>
      </c>
      <c r="D31" s="18" t="s">
        <v>238</v>
      </c>
    </row>
    <row r="32" customFormat="false" ht="31.5" hidden="false" customHeight="true" outlineLevel="0" collapsed="false">
      <c r="B32" s="37" t="s">
        <v>205</v>
      </c>
      <c r="C32" s="45" t="s">
        <v>237</v>
      </c>
      <c r="D32" s="18" t="s">
        <v>239</v>
      </c>
    </row>
  </sheetData>
  <mergeCells count="2">
    <mergeCell ref="B2:D2"/>
    <mergeCell ref="B3:D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100"/>
    <col collapsed="false" customWidth="true" hidden="false" outlineLevel="0" max="3" min="3" style="0" width="2"/>
  </cols>
  <sheetData>
    <row r="2" customFormat="false" ht="30" hidden="false" customHeight="true" outlineLevel="0" collapsed="false">
      <c r="B2" s="46" t="s">
        <v>240</v>
      </c>
    </row>
    <row r="4" customFormat="false" ht="21.75" hidden="false" customHeight="true" outlineLevel="0" collapsed="false">
      <c r="B4" s="47" t="s">
        <v>241</v>
      </c>
    </row>
    <row r="5" customFormat="false" ht="43.5" hidden="false" customHeight="true" outlineLevel="0" collapsed="false">
      <c r="B5" s="48" t="s">
        <v>242</v>
      </c>
    </row>
    <row r="6" customFormat="false" ht="43.5" hidden="false" customHeight="true" outlineLevel="0" collapsed="false">
      <c r="B6" s="48" t="s">
        <v>243</v>
      </c>
    </row>
    <row r="7" customFormat="false" ht="43.5" hidden="false" customHeight="true" outlineLevel="0" collapsed="false">
      <c r="B7" s="48" t="s">
        <v>244</v>
      </c>
    </row>
    <row r="8" customFormat="false" ht="43.5" hidden="false" customHeight="true" outlineLevel="0" collapsed="false">
      <c r="B8" s="48" t="s">
        <v>245</v>
      </c>
    </row>
    <row r="10" customFormat="false" ht="21.75" hidden="false" customHeight="true" outlineLevel="0" collapsed="false">
      <c r="B10" s="47" t="s">
        <v>246</v>
      </c>
    </row>
    <row r="11" customFormat="false" ht="21.75" hidden="false" customHeight="true" outlineLevel="0" collapsed="false">
      <c r="B11" s="18" t="s">
        <v>247</v>
      </c>
    </row>
    <row r="12" customFormat="false" ht="21.75" hidden="false" customHeight="true" outlineLevel="0" collapsed="false">
      <c r="B12" s="18" t="s">
        <v>248</v>
      </c>
    </row>
    <row r="13" customFormat="false" ht="21.75" hidden="false" customHeight="true" outlineLevel="0" collapsed="false">
      <c r="B13" s="18" t="s">
        <v>249</v>
      </c>
    </row>
    <row r="14" customFormat="false" ht="21.75" hidden="false" customHeight="true" outlineLevel="0" collapsed="false">
      <c r="B14" s="18" t="s">
        <v>250</v>
      </c>
    </row>
    <row r="15" customFormat="false" ht="21.75" hidden="false" customHeight="true" outlineLevel="0" collapsed="false">
      <c r="B15" s="18" t="s">
        <v>251</v>
      </c>
    </row>
    <row r="16" customFormat="false" ht="21.75" hidden="false" customHeight="true" outlineLevel="0" collapsed="false">
      <c r="B16" s="18" t="s">
        <v>252</v>
      </c>
    </row>
    <row r="18" customFormat="false" ht="21.75" hidden="false" customHeight="true" outlineLevel="0" collapsed="false">
      <c r="B18" s="47" t="s">
        <v>253</v>
      </c>
    </row>
    <row r="19" customFormat="false" ht="60" hidden="false" customHeight="true" outlineLevel="0" collapsed="false">
      <c r="B19" s="49" t="s">
        <v>254</v>
      </c>
    </row>
    <row r="20" customFormat="false" ht="60" hidden="false" customHeight="true" outlineLevel="0" collapsed="false">
      <c r="B20" s="49" t="s">
        <v>255</v>
      </c>
    </row>
    <row r="21" customFormat="false" ht="60" hidden="false" customHeight="true" outlineLevel="0" collapsed="false">
      <c r="B21" s="49" t="s">
        <v>256</v>
      </c>
    </row>
    <row r="23" customFormat="false" ht="21.75" hidden="false" customHeight="true" outlineLevel="0" collapsed="false">
      <c r="B23" s="47" t="s">
        <v>257</v>
      </c>
    </row>
    <row r="24" customFormat="false" ht="21.75" hidden="false" customHeight="true" outlineLevel="0" collapsed="false">
      <c r="B24" s="40" t="s">
        <v>258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2026-04-13T07:05:49Z</dcterms:created>
  <dc:creator>openpyxl</dc:creator>
  <dc:description/>
  <dc:language>en-US</dc:language>
  <cp:lastModifiedBy/>
  <dcterms:modified xsi:type="dcterms:W3CDTF">2026-04-13T07:05:49Z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