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外注依頼\ウーフー\労務テンプレ2509_42\【ご納品】202508_42本_労務テンプレート-selected\"/>
    </mc:Choice>
  </mc:AlternateContent>
  <xr:revisionPtr revIDLastSave="0" documentId="13_ncr:1_{16768916-DFF7-4589-80AF-6D9EDC8A9799}" xr6:coauthVersionLast="47" xr6:coauthVersionMax="47" xr10:uidLastSave="{00000000-0000-0000-0000-000000000000}"/>
  <bookViews>
    <workbookView xWindow="1470" yWindow="1470" windowWidth="23145" windowHeight="15120" xr2:uid="{00000000-000D-0000-FFFF-FFFF00000000}"/>
  </bookViews>
  <sheets>
    <sheet name="試算シート" sheetId="1" r:id="rId1"/>
    <sheet name="備考・注意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 s="1"/>
  <c r="C23" i="1"/>
  <c r="C24" i="1" l="1"/>
  <c r="C25" i="1" s="1"/>
  <c r="C26" i="1" s="1"/>
  <c r="C27" i="1" s="1"/>
  <c r="C28" i="1" s="1"/>
</calcChain>
</file>

<file path=xl/sharedStrings.xml><?xml version="1.0" encoding="utf-8"?>
<sst xmlns="http://schemas.openxmlformats.org/spreadsheetml/2006/main" count="46" uniqueCount="46">
  <si>
    <t>年間の給与収入合計（給与＋賞与・税込）</t>
  </si>
  <si>
    <t>※源泉徴収票の『支払金額』見込。</t>
  </si>
  <si>
    <t>源泉徴収税額の年間合計</t>
  </si>
  <si>
    <t>※給与・賞与の明細の源泉所得税の合計。</t>
  </si>
  <si>
    <t>社会保険料控除額（年間）</t>
  </si>
  <si>
    <t>※厚生年金・健康保険・介護保険・雇用保険の本人負担合計。</t>
  </si>
  <si>
    <t>生命保険料控除額（年間）</t>
  </si>
  <si>
    <t>※新・旧制度合計で概算入力可。</t>
  </si>
  <si>
    <t>地震保険料控除額（年間）</t>
  </si>
  <si>
    <t>小規模企業共済等掛金控除（iDeCo等）（年間）</t>
  </si>
  <si>
    <t>配偶者控除額（該当者のみ）</t>
  </si>
  <si>
    <t>※配偶者特別控除は別枠入力（下記）。</t>
  </si>
  <si>
    <t>配偶者特別控除額（該当者のみ）</t>
  </si>
  <si>
    <t>扶養控除額（該当者のみ）</t>
  </si>
  <si>
    <t>※人数×区分の合計額を入力。</t>
  </si>
  <si>
    <t>その他の所得控除（寡婦・ひとり親・障害者等）</t>
  </si>
  <si>
    <t>住宅借入金等特別控除（年末調整対象年・年間額）</t>
  </si>
  <si>
    <t>※2年目以降のみ。初年度は確定申告。</t>
  </si>
  <si>
    <t>基礎控除（自動）</t>
  </si>
  <si>
    <t>※標準：48万円（高所得の逓減は未対応の簡易版）</t>
  </si>
  <si>
    <t>給与所得控除（自動）</t>
  </si>
  <si>
    <t>※令和2年以降の控除額テーブルに基づく簡易式</t>
  </si>
  <si>
    <t>給与所得（=収入−給与所得控除）</t>
  </si>
  <si>
    <t>所得控除合計（自動）</t>
  </si>
  <si>
    <t>課税所得（=MAX(0, 給与所得−所得控除合計)）</t>
  </si>
  <si>
    <t>所得税（国税・復興税前）</t>
  </si>
  <si>
    <t>復興特別所得税（2.1%）</t>
  </si>
  <si>
    <t>年調年税額（=（所得税＋復興税−住宅ローン控除）※100円未満切捨て）</t>
  </si>
  <si>
    <t>還付（＋）／追徴（−）見込額（= 源泉徴収税額合計 − 年調年税額）</t>
  </si>
  <si>
    <t>※プラスなら還付、マイナスなら追加徴収。</t>
  </si>
  <si>
    <t>・これは簡易試算です。基礎控除の逓減（合計所得2,400万円超）や各控除の上限・旧新区分等の細目は省略。</t>
  </si>
  <si>
    <t>・住宅ローン控除の初年度は年末調整ではなく確定申告。</t>
  </si>
  <si>
    <t>・年調年税額の100円未満切捨て、復興特別所得税（2.1%）に対応。</t>
  </si>
  <si>
    <t>・法改正・各種特例は反映外の可能性があります。</t>
  </si>
  <si>
    <t>2．『還付（＋）／追徴（−）見込額』に自動で結果が表示されます。</t>
    <phoneticPr fontId="1"/>
  </si>
  <si>
    <t>3．源泉徴収票が手元にある場合は、支払金額／所得控除／住宅借入金等特別控除額を転記すると精度が上がります。</t>
    <phoneticPr fontId="1"/>
  </si>
  <si>
    <t>年末調整の還付金カンタン試算シート</t>
    <phoneticPr fontId="1"/>
  </si>
  <si>
    <t>■試算結果の出力欄</t>
    <rPh sb="1" eb="3">
      <t>シサン</t>
    </rPh>
    <rPh sb="3" eb="5">
      <t>ケッカ</t>
    </rPh>
    <rPh sb="6" eb="8">
      <t>シュツリョク</t>
    </rPh>
    <rPh sb="8" eb="9">
      <t>ラン</t>
    </rPh>
    <phoneticPr fontId="1"/>
  </si>
  <si>
    <t>■データの入力欄</t>
    <rPh sb="5" eb="7">
      <t>ニュウリョク</t>
    </rPh>
    <rPh sb="7" eb="8">
      <t>ラン</t>
    </rPh>
    <phoneticPr fontId="1"/>
  </si>
  <si>
    <t>1．使い方（3ステップ）</t>
    <phoneticPr fontId="1"/>
  </si>
  <si>
    <t>2．留意点</t>
    <phoneticPr fontId="1"/>
  </si>
  <si>
    <t>3．還付金の平均額について</t>
    <rPh sb="2" eb="5">
      <t>カンプキン</t>
    </rPh>
    <rPh sb="6" eb="8">
      <t>ヘイキン</t>
    </rPh>
    <rPh sb="8" eb="9">
      <t>ガク</t>
    </rPh>
    <phoneticPr fontId="1"/>
  </si>
  <si>
    <t>なお、還付金の平均額は公表されていません。ただし、源泉所得税及復興特別所得税の還付金の合計（約2兆5,429億円）を、令和４年分調査で年末調整を行った１年を通じて勤務した給与所得者＋１年未満勤続者（約5,265万人）で割ると、約50,060円という金額になります。このことから、年末調整の還付金の平均は5万円前後と推定できます。</t>
    <phoneticPr fontId="1"/>
  </si>
  <si>
    <t>参考：年末調整の還付金「平均額」（推定）</t>
    <phoneticPr fontId="1"/>
  </si>
  <si>
    <t>年末調整による還付金の金額を試算するシートです。データ入力欄のオレンジ色のセルに必要事項を入力すると、下の出力欄のセルに試算結果が簡単にでます。使い方などの詳細は、備考・注意点のシートをご覧ください。</t>
    <phoneticPr fontId="1"/>
  </si>
  <si>
    <t>1．オレンジ色のセルに、年間の給与収入合計・源泉徴収税額合計・各種控除額を入力します。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</si>
</sst>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rgb="FFE2EFDA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D9E1F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2CC"/>
      </patternFill>
    </fill>
  </fills>
  <borders count="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 applyProtection="1">
      <protection locked="0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/>
    <xf numFmtId="0" fontId="4" fillId="0" borderId="2" xfId="0" applyFont="1" applyBorder="1"/>
    <xf numFmtId="3" fontId="4" fillId="2" borderId="2" xfId="0" applyNumberFormat="1" applyFont="1" applyFill="1" applyBorder="1"/>
    <xf numFmtId="0" fontId="10" fillId="0" borderId="0" xfId="0" applyFont="1" applyAlignment="1">
      <alignment wrapText="1"/>
    </xf>
    <xf numFmtId="0" fontId="8" fillId="7" borderId="3" xfId="0" applyFont="1" applyFill="1" applyBorder="1" applyAlignment="1">
      <alignment horizontal="left" vertical="center"/>
    </xf>
    <xf numFmtId="0" fontId="4" fillId="7" borderId="4" xfId="0" applyFont="1" applyFill="1" applyBorder="1"/>
    <xf numFmtId="0" fontId="4" fillId="7" borderId="5" xfId="0" applyFont="1" applyFill="1" applyBorder="1"/>
    <xf numFmtId="3" fontId="4" fillId="8" borderId="2" xfId="0" applyNumberFormat="1" applyFont="1" applyFill="1" applyBorder="1"/>
    <xf numFmtId="3" fontId="4" fillId="8" borderId="1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0" xfId="0" applyFont="1" applyFill="1"/>
    <xf numFmtId="0" fontId="4" fillId="4" borderId="0" xfId="0" applyFont="1" applyFill="1"/>
    <xf numFmtId="0" fontId="5" fillId="5" borderId="7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0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2" customWidth="1"/>
    <col min="2" max="2" width="60.125" customWidth="1"/>
    <col min="3" max="3" width="15" customWidth="1"/>
    <col min="4" max="4" width="52" customWidth="1"/>
  </cols>
  <sheetData>
    <row r="1" spans="2:4" ht="36" customHeight="1" x14ac:dyDescent="0.15">
      <c r="B1" s="21" t="s">
        <v>36</v>
      </c>
      <c r="C1" s="22"/>
      <c r="D1" s="22"/>
    </row>
    <row r="2" spans="2:4" ht="23.25" customHeight="1" x14ac:dyDescent="0.15">
      <c r="B2" s="28" t="s">
        <v>44</v>
      </c>
      <c r="C2" s="28"/>
      <c r="D2" s="28"/>
    </row>
    <row r="3" spans="2:4" ht="15" customHeight="1" x14ac:dyDescent="0.15">
      <c r="B3" s="28"/>
      <c r="C3" s="28"/>
      <c r="D3" s="28"/>
    </row>
    <row r="4" spans="2:4" x14ac:dyDescent="0.15">
      <c r="B4" s="23"/>
      <c r="C4" s="24"/>
      <c r="D4" s="24"/>
    </row>
    <row r="5" spans="2:4" x14ac:dyDescent="0.15">
      <c r="B5" s="16" t="s">
        <v>38</v>
      </c>
      <c r="C5" s="17"/>
      <c r="D5" s="18"/>
    </row>
    <row r="6" spans="2:4" x14ac:dyDescent="0.15">
      <c r="B6" s="10" t="s">
        <v>0</v>
      </c>
      <c r="C6" s="19">
        <v>5870000</v>
      </c>
      <c r="D6" s="11" t="s">
        <v>1</v>
      </c>
    </row>
    <row r="7" spans="2:4" x14ac:dyDescent="0.15">
      <c r="B7" s="2" t="s">
        <v>2</v>
      </c>
      <c r="C7" s="20">
        <v>140536</v>
      </c>
      <c r="D7" s="3" t="s">
        <v>3</v>
      </c>
    </row>
    <row r="8" spans="2:4" x14ac:dyDescent="0.15">
      <c r="B8" s="2" t="s">
        <v>4</v>
      </c>
      <c r="C8" s="20">
        <v>836110</v>
      </c>
      <c r="D8" s="3" t="s">
        <v>5</v>
      </c>
    </row>
    <row r="9" spans="2:4" x14ac:dyDescent="0.15">
      <c r="B9" s="2" t="s">
        <v>6</v>
      </c>
      <c r="C9" s="20">
        <v>71550</v>
      </c>
      <c r="D9" s="3" t="s">
        <v>7</v>
      </c>
    </row>
    <row r="10" spans="2:4" x14ac:dyDescent="0.15">
      <c r="B10" s="2" t="s">
        <v>8</v>
      </c>
      <c r="C10" s="20">
        <v>45000</v>
      </c>
      <c r="D10" s="3"/>
    </row>
    <row r="11" spans="2:4" x14ac:dyDescent="0.15">
      <c r="B11" s="2" t="s">
        <v>9</v>
      </c>
      <c r="C11" s="20">
        <v>0</v>
      </c>
      <c r="D11" s="3"/>
    </row>
    <row r="12" spans="2:4" x14ac:dyDescent="0.15">
      <c r="B12" s="2" t="s">
        <v>10</v>
      </c>
      <c r="C12" s="20">
        <v>380000</v>
      </c>
      <c r="D12" s="3" t="s">
        <v>11</v>
      </c>
    </row>
    <row r="13" spans="2:4" x14ac:dyDescent="0.15">
      <c r="B13" s="2" t="s">
        <v>12</v>
      </c>
      <c r="C13" s="20">
        <v>0</v>
      </c>
      <c r="D13" s="3"/>
    </row>
    <row r="14" spans="2:4" x14ac:dyDescent="0.15">
      <c r="B14" s="2" t="s">
        <v>13</v>
      </c>
      <c r="C14" s="20">
        <v>380000</v>
      </c>
      <c r="D14" s="3" t="s">
        <v>14</v>
      </c>
    </row>
    <row r="15" spans="2:4" x14ac:dyDescent="0.15">
      <c r="B15" s="2" t="s">
        <v>15</v>
      </c>
      <c r="C15" s="20">
        <v>0</v>
      </c>
      <c r="D15" s="3"/>
    </row>
    <row r="16" spans="2:4" x14ac:dyDescent="0.15">
      <c r="B16" s="2" t="s">
        <v>16</v>
      </c>
      <c r="C16" s="20">
        <v>0</v>
      </c>
      <c r="D16" s="3" t="s">
        <v>17</v>
      </c>
    </row>
    <row r="17" spans="2:4" x14ac:dyDescent="0.15">
      <c r="B17" s="4"/>
      <c r="C17" s="4"/>
      <c r="D17" s="4"/>
    </row>
    <row r="18" spans="2:4" x14ac:dyDescent="0.15">
      <c r="B18" s="12"/>
      <c r="C18" s="12"/>
      <c r="D18" s="12"/>
    </row>
    <row r="19" spans="2:4" x14ac:dyDescent="0.15">
      <c r="B19" s="25" t="s">
        <v>37</v>
      </c>
      <c r="C19" s="26"/>
      <c r="D19" s="27"/>
    </row>
    <row r="20" spans="2:4" x14ac:dyDescent="0.15">
      <c r="B20" s="13" t="s">
        <v>18</v>
      </c>
      <c r="C20" s="14">
        <v>480000</v>
      </c>
      <c r="D20" s="13" t="s">
        <v>19</v>
      </c>
    </row>
    <row r="21" spans="2:4" x14ac:dyDescent="0.15">
      <c r="B21" s="4" t="s">
        <v>20</v>
      </c>
      <c r="C21" s="7">
        <f>IF(C6&lt;=1625000,B8106200550000,
IF(C6&lt;=1800000,C6*0.4-100000,
IF(C6&lt;=3600000,C6*0.3+80000,
IF(C6&lt;=6600000,C6*0.2+440000,
IF(C6&lt;=8500000,C6*0.1+1100000,1950000)))))</f>
        <v>1614000</v>
      </c>
      <c r="D21" s="4" t="s">
        <v>21</v>
      </c>
    </row>
    <row r="22" spans="2:4" x14ac:dyDescent="0.15">
      <c r="B22" s="4" t="s">
        <v>22</v>
      </c>
      <c r="C22" s="7">
        <f>C6-C21</f>
        <v>4256000</v>
      </c>
      <c r="D22" s="4"/>
    </row>
    <row r="23" spans="2:4" x14ac:dyDescent="0.15">
      <c r="B23" s="4" t="s">
        <v>23</v>
      </c>
      <c r="C23" s="7">
        <f>C20+C8+C9+C10+C11+C12+C13+C14+C15</f>
        <v>2192660</v>
      </c>
      <c r="D23" s="4"/>
    </row>
    <row r="24" spans="2:4" x14ac:dyDescent="0.15">
      <c r="B24" s="4" t="s">
        <v>24</v>
      </c>
      <c r="C24" s="7">
        <f>MAX(0,C22-C23)</f>
        <v>2063340</v>
      </c>
      <c r="D24" s="4"/>
    </row>
    <row r="25" spans="2:4" x14ac:dyDescent="0.15">
      <c r="B25" s="4" t="s">
        <v>25</v>
      </c>
      <c r="C25" s="7">
        <f>IF(C24&lt;=1950000,C24*0.05,
IF(C24&lt;=3300000,C24*0.1-97500,
IF(C24&lt;=6950000,C24*0.2-427500,
IF(C24&lt;=9000000,C24*0.23-636000,
IF(C24&lt;=18000000,C24*0.33-1536000,
IF(C24&lt;=40000000,C24*0.4-2796000,
C24*0.45-4796000))))))</f>
        <v>108834</v>
      </c>
      <c r="D25" s="4"/>
    </row>
    <row r="26" spans="2:4" x14ac:dyDescent="0.15">
      <c r="B26" s="4" t="s">
        <v>26</v>
      </c>
      <c r="C26" s="7">
        <f>ROUND(C25*0.021,0)</f>
        <v>2286</v>
      </c>
      <c r="D26" s="4"/>
    </row>
    <row r="27" spans="2:4" x14ac:dyDescent="0.15">
      <c r="B27" s="4" t="s">
        <v>27</v>
      </c>
      <c r="C27" s="7">
        <f>ROUNDDOWN(MAX(0,C25+C26-C16)/100,0)*100</f>
        <v>111100</v>
      </c>
      <c r="D27" s="4"/>
    </row>
    <row r="28" spans="2:4" x14ac:dyDescent="0.15">
      <c r="B28" s="4" t="s">
        <v>28</v>
      </c>
      <c r="C28" s="7">
        <f>C7-C27</f>
        <v>29436</v>
      </c>
      <c r="D28" s="4" t="s">
        <v>29</v>
      </c>
    </row>
    <row r="29" spans="2:4" x14ac:dyDescent="0.15">
      <c r="B29" s="4"/>
      <c r="C29" s="4"/>
      <c r="D29" s="4"/>
    </row>
    <row r="30" spans="2:4" x14ac:dyDescent="0.15">
      <c r="B30" s="5"/>
      <c r="C30" s="6">
        <v>50060</v>
      </c>
      <c r="D30" s="4" t="s">
        <v>43</v>
      </c>
    </row>
  </sheetData>
  <mergeCells count="4">
    <mergeCell ref="B1:D1"/>
    <mergeCell ref="B4:D4"/>
    <mergeCell ref="B19:D19"/>
    <mergeCell ref="B2:D3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0"/>
  <sheetViews>
    <sheetView zoomScaleNormal="100" workbookViewId="0"/>
  </sheetViews>
  <sheetFormatPr defaultRowHeight="13.5" x14ac:dyDescent="0.15"/>
  <cols>
    <col min="1" max="1" width="79.125" customWidth="1"/>
  </cols>
  <sheetData>
    <row r="2" spans="1:1" x14ac:dyDescent="0.15">
      <c r="A2" s="8" t="s">
        <v>39</v>
      </c>
    </row>
    <row r="3" spans="1:1" x14ac:dyDescent="0.15">
      <c r="A3" s="9"/>
    </row>
    <row r="4" spans="1:1" ht="27" x14ac:dyDescent="0.15">
      <c r="A4" s="9" t="s">
        <v>45</v>
      </c>
    </row>
    <row r="5" spans="1:1" x14ac:dyDescent="0.15">
      <c r="A5" s="9" t="s">
        <v>34</v>
      </c>
    </row>
    <row r="6" spans="1:1" ht="27" x14ac:dyDescent="0.15">
      <c r="A6" s="9" t="s">
        <v>35</v>
      </c>
    </row>
    <row r="7" spans="1:1" x14ac:dyDescent="0.15">
      <c r="A7" s="9"/>
    </row>
    <row r="8" spans="1:1" x14ac:dyDescent="0.15">
      <c r="A8" s="8" t="s">
        <v>40</v>
      </c>
    </row>
    <row r="9" spans="1:1" ht="27" x14ac:dyDescent="0.15">
      <c r="A9" s="9" t="s">
        <v>30</v>
      </c>
    </row>
    <row r="10" spans="1:1" x14ac:dyDescent="0.15">
      <c r="A10" s="9" t="s">
        <v>31</v>
      </c>
    </row>
    <row r="11" spans="1:1" x14ac:dyDescent="0.15">
      <c r="A11" s="9" t="s">
        <v>32</v>
      </c>
    </row>
    <row r="12" spans="1:1" x14ac:dyDescent="0.15">
      <c r="A12" s="9" t="s">
        <v>33</v>
      </c>
    </row>
    <row r="13" spans="1:1" x14ac:dyDescent="0.15">
      <c r="A13" s="9"/>
    </row>
    <row r="14" spans="1:1" x14ac:dyDescent="0.15">
      <c r="A14" s="15" t="s">
        <v>41</v>
      </c>
    </row>
    <row r="15" spans="1:1" x14ac:dyDescent="0.15">
      <c r="A15" s="29" t="s">
        <v>42</v>
      </c>
    </row>
    <row r="16" spans="1:1" x14ac:dyDescent="0.15">
      <c r="A16" s="30"/>
    </row>
    <row r="17" spans="1:1" x14ac:dyDescent="0.15">
      <c r="A17" s="30"/>
    </row>
    <row r="18" spans="1:1" x14ac:dyDescent="0.15">
      <c r="A18" s="30"/>
    </row>
    <row r="19" spans="1:1" x14ac:dyDescent="0.15">
      <c r="A19" s="30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</sheetData>
  <mergeCells count="1">
    <mergeCell ref="A15:A19"/>
  </mergeCells>
  <phoneticPr fontId="1"/>
  <pageMargins left="0.75" right="0.75" top="1" bottom="1" header="0.5" footer="0.5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試算シート</vt:lpstr>
      <vt:lpstr>備考・注意点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2025-08-28T06:47:35Z</cp:lastPrinted>
  <dcterms:created xsi:type="dcterms:W3CDTF">2025-08-24T01:52:06Z</dcterms:created>
  <dcterms:modified xsi:type="dcterms:W3CDTF">2025-09-01T06:42:16Z</dcterms:modified>
</cp:coreProperties>
</file>