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FC160A29-0F15-40CC-858E-35E06637FCCA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s="1"/>
  <c r="G26" i="1" l="1"/>
  <c r="E14" i="1" s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3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4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5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6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<sst xmlns="http://schemas.openxmlformats.org/spreadsheetml/2006/main" count="50" uniqueCount="47">
  <si>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</si>
  <si>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</si>
  <si>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</si>
  <si>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</si>
  <si>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</si>
  <si>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</si>
  <si>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</si>
  <si>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</si>
  <si>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</si>
  <si>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</si>
  <si>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</si>
  <si>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</si>
  <si>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</si>
  <si>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</si>
  <si>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</si>
  <si>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</si>
  <si>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</si>
  <si>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</si>
  <si>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</si>
  <si>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</si>
  <si>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</si>
  <si>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</si>
  <si>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</si>
  <si>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</si>
  <si>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</si>
  <si>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</si>
  <si>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</si>
  <si>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</si>
  <si>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</si>
  <si>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</si>
  <si>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</si>
  <si>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</si>
  <si>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</si>
  <si>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</si>
  <si>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</si>
  <si>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</si>
  <si>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</si>
  <si>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</si>
  <si>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</si>
  <si>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</si>
  <si>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</si>
  <si>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</si>
  <si>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</si>
  <si>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企画費</t>
    <rPh sb="0" eb="3">
      <t>キカクヒ</t>
    </rPh>
    <phoneticPr fontId="12"/>
  </si>
  <si>
    <t>サンプル作成費（1パターン）</t>
    <rPh sb="4" eb="7">
      <t>サクセイヒ</t>
    </rPh>
    <phoneticPr fontId="12"/>
  </si>
  <si>
    <t>デザイン制作費</t>
    <rPh sb="4" eb="7">
      <t>セイサクヒ</t>
    </rPh>
    <phoneticPr fontId="12"/>
  </si>
  <si>
    <t>T0123456789012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</si>
</sst>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33&amp;utm_medium=doc&amp;utm_source=templates&amp;utm_campaign=templates_iv_493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28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6850911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33&amp;utm_medium=doc&amp;utm_source=templates&amp;utm_campaign=templates_iv_4933" TargetMode="External"/><Relationship Id="rId2" Type="http://schemas.openxmlformats.org/officeDocument/2006/relationships/hyperlink" Target="https://biz.moneyforward.com/invoice/?provider=doc&amp;provider_info=templates_iv_4933&amp;utm_medium=doc&amp;utm_source=templates&amp;utm_campaign=templates_iv_4933" TargetMode="External"/><Relationship Id="rId1" Type="http://schemas.openxmlformats.org/officeDocument/2006/relationships/hyperlink" Target="https://biz.moneyforward.com/invoice/templates/terms/?provider=doc&amp;provider_info=templates_iv_4933&amp;utm_medium=doc&amp;utm_source=templates&amp;utm_campaign=templates_iv_493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8" customWidth="1"/>
    <col min="2" max="16384" width="8.875" style="38"/>
  </cols>
  <sheetData>
    <row r="1" spans="1:15" s="37" customFormat="1" ht="58.5">
      <c r="A1" s="34"/>
      <c r="B1" s="35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>
      <c r="B3" s="39" t="s">
        <v>32</v>
      </c>
    </row>
    <row r="4" spans="1:15">
      <c r="B4" s="39" t="s">
        <v>33</v>
      </c>
    </row>
    <row r="5" spans="1:15">
      <c r="C5" s="33" t="s">
        <v>39</v>
      </c>
    </row>
    <row r="6" spans="1:15">
      <c r="B6" s="39" t="s">
        <v>34</v>
      </c>
      <c r="C6" s="32"/>
    </row>
    <row r="8" spans="1:15" s="37" customFormat="1" ht="51" customHeight="1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24" spans="2:2" ht="19.5">
      <c r="B24" s="43" t="s">
        <v>36</v>
      </c>
    </row>
    <row r="25" spans="2:2" ht="19.5">
      <c r="B25" s="43" t="s">
        <v>37</v>
      </c>
    </row>
    <row r="26" spans="2:2" ht="19.5">
      <c r="B26" s="43" t="s">
        <v>38</v>
      </c>
    </row>
    <row r="28" spans="2:2">
      <c r="B28" s="33" t="s">
        <v>40</v>
      </c>
    </row>
    <row r="30" spans="2:2">
      <c r="B30" s="33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59" t="s">
        <v>0</v>
      </c>
      <c r="C1" s="60"/>
      <c r="D1" s="60"/>
      <c r="E1" s="60"/>
      <c r="F1" s="60"/>
      <c r="G1" s="60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61" t="s">
        <v>28</v>
      </c>
      <c r="G2" s="6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63" t="s">
        <v>1</v>
      </c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64" t="s">
        <v>27</v>
      </c>
      <c r="G4" s="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66" t="s">
        <v>3</v>
      </c>
      <c r="G5" s="6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58" t="s">
        <v>5</v>
      </c>
      <c r="C7" s="58"/>
      <c r="D7" s="58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3"/>
      <c r="C8" s="54"/>
      <c r="D8" s="53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6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6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6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68" t="s">
        <v>10</v>
      </c>
      <c r="C13" s="60"/>
      <c r="D13" s="60"/>
      <c r="E13" s="73"/>
      <c r="F13" s="73"/>
      <c r="G13" s="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69" t="s">
        <v>11</v>
      </c>
      <c r="C14" s="70"/>
      <c r="D14" s="71"/>
      <c r="E14" s="72">
        <f>E26+G26-G27</f>
        <v>109769</v>
      </c>
      <c r="F14" s="72"/>
      <c r="G14" s="7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81" t="s">
        <v>12</v>
      </c>
      <c r="D16" s="81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4">
        <v>45292</v>
      </c>
      <c r="C17" s="82" t="s">
        <v>43</v>
      </c>
      <c r="D17" s="83"/>
      <c r="E17" s="6">
        <v>50000</v>
      </c>
      <c r="F17" s="7">
        <v>1</v>
      </c>
      <c r="G17" s="8">
        <f>IF(SUM(E17*F17),SUM(E17*F17),"")</f>
        <v>50000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5">
        <v>45292</v>
      </c>
      <c r="C18" s="84" t="s">
        <v>44</v>
      </c>
      <c r="D18" s="85"/>
      <c r="E18" s="9">
        <v>10000</v>
      </c>
      <c r="F18" s="10">
        <v>3</v>
      </c>
      <c r="G18" s="11">
        <f t="shared" ref="G18:G24" si="0">IF(SUM(E18*F18),SUM(E18*F18),"")</f>
        <v>30000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>
        <v>45292</v>
      </c>
      <c r="C19" s="86" t="s">
        <v>45</v>
      </c>
      <c r="D19" s="76"/>
      <c r="E19" s="6">
        <v>30000</v>
      </c>
      <c r="F19" s="7">
        <v>1</v>
      </c>
      <c r="G19" s="8">
        <f t="shared" si="0"/>
        <v>30000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7"/>
      <c r="C20" s="87"/>
      <c r="D20" s="85"/>
      <c r="E20" s="9"/>
      <c r="F20" s="10"/>
      <c r="G20" s="1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8"/>
      <c r="C21" s="75"/>
      <c r="D21" s="76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9"/>
      <c r="C22" s="77" t="s">
        <v>15</v>
      </c>
      <c r="D22" s="78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4"/>
      <c r="C23" s="79" t="s">
        <v>15</v>
      </c>
      <c r="D23" s="80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9"/>
      <c r="C24" s="77" t="s">
        <v>15</v>
      </c>
      <c r="D24" s="78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30" t="s">
        <v>16</v>
      </c>
      <c r="D26" s="57" t="s">
        <v>17</v>
      </c>
      <c r="E26" s="31">
        <f>SUMIF(D17:D24,"",G17:G24)</f>
        <v>110000</v>
      </c>
      <c r="F26" s="56" t="s">
        <v>18</v>
      </c>
      <c r="G26" s="31">
        <f>IF(E26="","",E26*0.1)</f>
        <v>11000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51" t="s">
        <v>42</v>
      </c>
      <c r="D27" s="52"/>
      <c r="E27" s="52"/>
      <c r="F27" s="52"/>
      <c r="G27" s="55">
        <f>ROUNDDOWN(IF(E26&gt;=1000000,(E26-1000000)*0.2042+102100,E26*0.1021),0)</f>
        <v>11231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3"/>
      <c r="C28" s="1"/>
      <c r="D28" s="1"/>
      <c r="E28" s="50"/>
      <c r="F28" s="14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>
      <c r="A30" s="1"/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>
      <c r="A31" s="1"/>
      <c r="B31" s="1" t="s">
        <v>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"/>
      <c r="B32" s="74" t="s">
        <v>20</v>
      </c>
      <c r="C32" s="70"/>
      <c r="D32" s="70"/>
      <c r="E32" s="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74" t="s">
        <v>21</v>
      </c>
      <c r="C33" s="70"/>
      <c r="D33" s="70"/>
      <c r="E33" s="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18" t="s">
        <v>22</v>
      </c>
      <c r="C34" s="74" t="s">
        <v>30</v>
      </c>
      <c r="D34" s="70"/>
      <c r="E34" s="71"/>
      <c r="F34" s="16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8" t="s">
        <v>23</v>
      </c>
      <c r="C35" s="74">
        <v>1234567</v>
      </c>
      <c r="D35" s="70"/>
      <c r="E35" s="71"/>
      <c r="F35" s="17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24</v>
      </c>
      <c r="C36" s="74" t="s">
        <v>29</v>
      </c>
      <c r="D36" s="70"/>
      <c r="E36" s="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"/>
      <c r="F37" s="19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20"/>
      <c r="D38" s="21"/>
      <c r="E38" s="22"/>
      <c r="F38" s="1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2"/>
      <c r="D39" s="22"/>
      <c r="E39" s="22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0"/>
      <c r="D40" s="23"/>
      <c r="E40" s="23"/>
      <c r="F40" s="22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7"/>
      <c r="B41" s="17"/>
      <c r="C41" s="20"/>
      <c r="D41" s="23"/>
      <c r="E41" s="23"/>
      <c r="F41" s="17"/>
      <c r="G41" s="1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7.25" customHeight="1">
      <c r="A42" s="17"/>
      <c r="B42" s="17"/>
      <c r="C42" s="17"/>
      <c r="D42" s="17"/>
      <c r="E42" s="17"/>
      <c r="F42" s="17"/>
      <c r="G42" s="1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5"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  <mergeCell ref="C36:E36"/>
    <mergeCell ref="B32:E32"/>
    <mergeCell ref="B33:E33"/>
    <mergeCell ref="C34:E34"/>
    <mergeCell ref="C35:E35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C22:C24" xr:uid="{00000000-0002-0000-0000-000000000000}">
      <formula1>"※"</formula1>
    </dataValidation>
  </dataValidations>
  <printOptions horizontalCentered="1"/>
  <pageMargins left="0.59055118110236215" right="0.59055118110236215" top="0.98425196850393704" bottom="0.98425196850393704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2024-01-31T11:31:42Z</cp:lastPrinted>
  <dcterms:created xsi:type="dcterms:W3CDTF">2021-09-27T00:57:10Z</dcterms:created>
  <dcterms:modified xsi:type="dcterms:W3CDTF">2024-04-02T06:14:27Z</dcterms:modified>
</cp:coreProperties>
</file>