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280184AC-920E-41BE-89A3-89E1FAE40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4" r:id="rId1"/>
    <sheet name="Sheet1" sheetId="2" state="hidden" r:id="rId2"/>
    <sheet name="Sheet2" sheetId="3" state="hidden" r:id="rId3"/>
  </sheets>
  <definedNames>
    <definedName name="_xlnm.Print_Area" localSheetId="0">請求書!$A$1:$AC$72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2" i="4" l="1"/>
  <c r="V22" i="4" s="1"/>
  <c r="AK11" i="4"/>
  <c r="V20" i="4" s="1"/>
  <c r="AK10" i="4"/>
  <c r="V18" i="4" s="1"/>
  <c r="F70" i="4"/>
  <c r="D68" i="4"/>
  <c r="V56" i="4"/>
  <c r="S56" i="4"/>
  <c r="Y56" i="4" s="1"/>
  <c r="G56" i="4"/>
  <c r="B56" i="4"/>
  <c r="V54" i="4"/>
  <c r="S54" i="4"/>
  <c r="Y54" i="4" s="1"/>
  <c r="G54" i="4"/>
  <c r="B54" i="4"/>
  <c r="V52" i="4"/>
  <c r="S52" i="4"/>
  <c r="Y52" i="4" s="1"/>
  <c r="G52" i="4"/>
  <c r="B52" i="4"/>
  <c r="V50" i="4"/>
  <c r="S50" i="4"/>
  <c r="Y50" i="4" s="1"/>
  <c r="G50" i="4"/>
  <c r="B50" i="4"/>
  <c r="V48" i="4"/>
  <c r="S48" i="4"/>
  <c r="Y48" i="4" s="1"/>
  <c r="G48" i="4"/>
  <c r="B48" i="4"/>
  <c r="V46" i="4"/>
  <c r="S46" i="4"/>
  <c r="Y46" i="4" s="1"/>
  <c r="G46" i="4"/>
  <c r="B46" i="4"/>
  <c r="Y44" i="4"/>
  <c r="V44" i="4"/>
  <c r="S44" i="4"/>
  <c r="G44" i="4"/>
  <c r="B44" i="4"/>
  <c r="V42" i="4"/>
  <c r="S42" i="4"/>
  <c r="Y42" i="4" s="1"/>
  <c r="G42" i="4"/>
  <c r="B42" i="4"/>
  <c r="V40" i="4"/>
  <c r="S40" i="4"/>
  <c r="Y40" i="4" s="1"/>
  <c r="G40" i="4"/>
  <c r="B40" i="4"/>
  <c r="V38" i="4"/>
  <c r="S38" i="4"/>
  <c r="Y38" i="4" s="1"/>
  <c r="G38" i="4"/>
  <c r="B38" i="4"/>
  <c r="V36" i="4"/>
  <c r="S36" i="4"/>
  <c r="Y36" i="4" s="1"/>
  <c r="G36" i="4"/>
  <c r="B36" i="4"/>
  <c r="Y34" i="4"/>
  <c r="V34" i="4"/>
  <c r="S34" i="4"/>
  <c r="G34" i="4"/>
  <c r="B34" i="4"/>
  <c r="V32" i="4"/>
  <c r="S32" i="4"/>
  <c r="Y32" i="4" s="1"/>
  <c r="G32" i="4"/>
  <c r="B32" i="4"/>
  <c r="V30" i="4"/>
  <c r="S30" i="4"/>
  <c r="Y30" i="4" s="1"/>
  <c r="G30" i="4"/>
  <c r="B30" i="4"/>
  <c r="Y28" i="4"/>
  <c r="V28" i="4"/>
  <c r="S28" i="4"/>
  <c r="G28" i="4"/>
  <c r="B28" i="4"/>
  <c r="V26" i="4"/>
  <c r="S26" i="4"/>
  <c r="Y26" i="4" s="1"/>
  <c r="G26" i="4"/>
  <c r="B26" i="4"/>
  <c r="V24" i="4"/>
  <c r="S24" i="4"/>
  <c r="Y24" i="4" s="1"/>
  <c r="G24" i="4"/>
  <c r="B24" i="4"/>
  <c r="S22" i="4"/>
  <c r="G22" i="4"/>
  <c r="B22" i="4"/>
  <c r="S20" i="4"/>
  <c r="G20" i="4"/>
  <c r="B20" i="4"/>
  <c r="S18" i="4"/>
  <c r="G18" i="4"/>
  <c r="B18" i="4"/>
  <c r="B8" i="4"/>
  <c r="B6" i="4"/>
  <c r="C5" i="4"/>
  <c r="Y3" i="4"/>
  <c r="B3" i="4"/>
  <c r="AA1" i="4"/>
  <c r="Y1" i="4"/>
  <c r="V1" i="4"/>
  <c r="S18" i="3"/>
  <c r="P18" i="3"/>
  <c r="D18" i="3"/>
  <c r="B3" i="3"/>
  <c r="B2" i="3"/>
  <c r="F9" i="3"/>
  <c r="G7" i="2"/>
  <c r="F7" i="2" s="1"/>
  <c r="Y62" i="4" l="1"/>
  <c r="Y20" i="4"/>
  <c r="Y18" i="4"/>
  <c r="Y60" i="4" s="1"/>
  <c r="W18" i="3"/>
  <c r="W43" i="3" s="1"/>
  <c r="W45" i="3" s="1"/>
  <c r="W47" i="3" s="1"/>
  <c r="S11" i="3" s="1"/>
  <c r="Y22" i="4"/>
  <c r="Y58" i="4" l="1"/>
  <c r="L13" i="4" s="1"/>
</calcChain>
</file>

<file path=xl/sharedStrings.xml><?xml version="1.0" encoding="utf-8"?>
<sst xmlns="http://schemas.openxmlformats.org/spreadsheetml/2006/main" count="81" uniqueCount="63">
  <si>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</si>
  <si>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</si>
  <si>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</si>
  <si>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</si>
  <si>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請求日</t>
    <rPh sb="0" eb="3">
      <t>セイキュウビ</t>
    </rPh>
    <phoneticPr fontId="1"/>
  </si>
  <si>
    <t>御中</t>
  </si>
  <si>
    <t>請求書番号</t>
    <rPh sb="0" eb="3">
      <t>セイキュウショ</t>
    </rPh>
    <rPh sb="3" eb="5">
      <t>バンゴウ</t>
    </rPh>
    <phoneticPr fontId="1"/>
  </si>
  <si>
    <t>平素は格別のご高配を賜り厚く御礼申し上げます。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アツ</t>
    </rPh>
    <rPh sb="14" eb="16">
      <t>オレイ</t>
    </rPh>
    <rPh sb="16" eb="17">
      <t>モウ</t>
    </rPh>
    <rPh sb="18" eb="19">
      <t>ア</t>
    </rPh>
    <phoneticPr fontId="1"/>
  </si>
  <si>
    <t>下記の通り御請求申し上げます。宜しくお願い申し上げます。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</si>
  <si>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御請求金額</t>
    <rPh sb="0" eb="3">
      <t>ゴセイキュウ</t>
    </rPh>
    <rPh sb="3" eb="5">
      <t>キンガク</t>
    </rPh>
    <phoneticPr fontId="1"/>
  </si>
  <si>
    <t>発行</t>
    <rPh sb="0" eb="2">
      <t>ハッコウ</t>
    </rPh>
    <phoneticPr fontId="1"/>
  </si>
  <si>
    <t>年月日</t>
    <rPh sb="0" eb="3">
      <t>ネンガッピ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</si>
  <si>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</si>
  <si>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数　量</t>
    <rPh sb="0" eb="1">
      <t>カズ</t>
    </rPh>
    <rPh sb="2" eb="3">
      <t>リョウ</t>
    </rPh>
    <phoneticPr fontId="1"/>
  </si>
  <si>
    <t>品　　目</t>
    <rPh sb="0" eb="1">
      <t>ヒン</t>
    </rPh>
    <rPh sb="3" eb="4">
      <t>メ</t>
    </rPh>
    <phoneticPr fontId="1"/>
  </si>
  <si>
    <t>消費税</t>
    <rPh sb="0" eb="3">
      <t>ショウヒゼイ</t>
    </rPh>
    <phoneticPr fontId="1"/>
  </si>
  <si>
    <t>備考</t>
    <rPh sb="0" eb="2">
      <t>ビコウ</t>
    </rPh>
    <phoneticPr fontId="1"/>
  </si>
  <si>
    <t>振込先：</t>
    <rPh sb="0" eb="3">
      <t>フリコミサキ</t>
    </rPh>
    <phoneticPr fontId="1"/>
  </si>
  <si>
    <t>振込先</t>
    <rPh sb="0" eb="3">
      <t>フリコミサキ</t>
    </rPh>
    <phoneticPr fontId="1"/>
  </si>
  <si>
    <t>お支払い期限：</t>
    <rPh sb="1" eb="3">
      <t>シハラ</t>
    </rPh>
    <rPh sb="4" eb="6">
      <t>キゲン</t>
    </rPh>
    <phoneticPr fontId="1"/>
  </si>
  <si>
    <t>お支払期限</t>
    <rPh sb="1" eb="3">
      <t>シハライ</t>
    </rPh>
    <rPh sb="3" eb="5">
      <t>キゲン</t>
    </rPh>
    <phoneticPr fontId="1"/>
  </si>
  <si>
    <t>請求先名</t>
    <rPh sb="0" eb="2">
      <t>セイキュウ</t>
    </rPh>
    <rPh sb="2" eb="3">
      <t>サキ</t>
    </rPh>
    <rPh sb="3" eb="4">
      <t>メイ</t>
    </rPh>
    <phoneticPr fontId="1"/>
  </si>
  <si>
    <t>請求先郵便番号</t>
    <rPh sb="0" eb="2">
      <t>セイキュウ</t>
    </rPh>
    <rPh sb="2" eb="3">
      <t>サキ</t>
    </rPh>
    <rPh sb="3" eb="7">
      <t>ユウビンバンゴウ</t>
    </rPh>
    <phoneticPr fontId="1"/>
  </si>
  <si>
    <t>〒</t>
    <phoneticPr fontId="1"/>
  </si>
  <si>
    <t>123-4567</t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</si>
  <si>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</si>
  <si>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請求先電話番具</t>
    <rPh sb="0" eb="2">
      <t>セイキュウ</t>
    </rPh>
    <rPh sb="2" eb="3">
      <t>サキ</t>
    </rPh>
    <rPh sb="3" eb="5">
      <t>デンワ</t>
    </rPh>
    <rPh sb="5" eb="6">
      <t>バン</t>
    </rPh>
    <rPh sb="6" eb="7">
      <t>グ</t>
    </rPh>
    <phoneticPr fontId="1"/>
  </si>
  <si>
    <t>03-1234-5678</t>
    <phoneticPr fontId="1"/>
  </si>
  <si>
    <t>東京都港区三田1234-5678
　ABCビル　123</t>
    <rPh sb="0" eb="3">
      <t>トウキョウト</t>
    </rPh>
    <rPh sb="3" eb="5">
      <t>ミナトク</t>
    </rPh>
    <rPh sb="5" eb="7">
      <t>ミタ</t>
    </rPh>
    <phoneticPr fontId="1"/>
  </si>
  <si>
    <t>株式会社ABC</t>
    <rPh sb="0" eb="4">
      <t>カブシキガイシャ</t>
    </rPh>
    <phoneticPr fontId="1"/>
  </si>
  <si>
    <t>入力データは右記に入力</t>
    <rPh sb="0" eb="2">
      <t>ニュウリョク</t>
    </rPh>
    <rPh sb="6" eb="8">
      <t>ウキ</t>
    </rPh>
    <rPh sb="9" eb="11">
      <t>ニュウリョク</t>
    </rPh>
    <phoneticPr fontId="1"/>
  </si>
  <si>
    <t>→</t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</si>
  <si>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</si>
  <si>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</si>
  <si>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</si>
  <si>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テキスト代</t>
    <rPh sb="4" eb="5">
      <t>ダイ</t>
    </rPh>
    <phoneticPr fontId="1"/>
  </si>
  <si>
    <t>￥</t>
    <phoneticPr fontId="1"/>
  </si>
  <si>
    <t>HP保守費用</t>
    <rPh sb="2" eb="4">
      <t>ホシュ</t>
    </rPh>
    <rPh sb="4" eb="6">
      <t>ヒヨウ</t>
    </rPh>
    <phoneticPr fontId="1"/>
  </si>
  <si>
    <t>メンテナンス料</t>
    <rPh sb="6" eb="7">
      <t>リョウ</t>
    </rPh>
    <phoneticPr fontId="1"/>
  </si>
  <si>
    <t>○○銀行　○○支店
口座番号１２３４５６　アアアアアア</t>
    <rPh sb="2" eb="4">
      <t>ギンコウ</t>
    </rPh>
    <rPh sb="7" eb="9">
      <t>シテン</t>
    </rPh>
    <rPh sb="10" eb="12">
      <t>コウザ</t>
    </rPh>
    <rPh sb="12" eb="14">
      <t>バンゴウ</t>
    </rPh>
    <phoneticPr fontId="1"/>
  </si>
  <si>
    <t>INVOICE</t>
    <phoneticPr fontId="1"/>
  </si>
  <si>
    <t>FOR</t>
    <phoneticPr fontId="1"/>
  </si>
  <si>
    <t>FROM</t>
    <phoneticPr fontId="1"/>
  </si>
  <si>
    <t>株式会社マネーフォワード</t>
    <phoneticPr fontId="1"/>
  </si>
  <si>
    <t>株式会社マネーフォワード</t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</si>
  <si>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</si>
  <si>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</si>
  <si>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</si>
  <si>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〒123-0000</t>
    <phoneticPr fontId="1"/>
  </si>
  <si>
    <t>東京都港区三田00-00-0
 ○○○ビル○F</t>
    <phoneticPr fontId="1"/>
  </si>
  <si>
    <t>サンプル株式会社</t>
    <rPh sb="4" eb="8">
      <t>カブシキガイシャ</t>
    </rPh>
    <phoneticPr fontId="1"/>
  </si>
  <si>
    <t>東京都サンプル区サンプルビル○F</t>
    <rPh sb="0" eb="3">
      <t>トウキョウト</t>
    </rPh>
    <rPh sb="7" eb="8">
      <t>ク</t>
    </rPh>
    <phoneticPr fontId="1"/>
  </si>
  <si>
    <t>請求先担当者名</t>
    <rPh sb="0" eb="2">
      <t>セイキュウ</t>
    </rPh>
    <rPh sb="2" eb="3">
      <t>サキ</t>
    </rPh>
    <rPh sb="3" eb="6">
      <t>タントウシャ</t>
    </rPh>
    <rPh sb="6" eb="7">
      <t>メイ</t>
    </rPh>
    <phoneticPr fontId="1"/>
  </si>
  <si>
    <t>サンプル部サンプル担当
サンプル　太郎</t>
    <phoneticPr fontId="1"/>
  </si>
  <si>
    <t>※</t>
    <phoneticPr fontId="1"/>
  </si>
  <si>
    <t>合計(税込)</t>
    <rPh sb="0" eb="2">
      <t>ゴウケイ</t>
    </rPh>
    <rPh sb="2" eb="6">
      <t>ゼイコミ</t>
    </rPh>
    <phoneticPr fontId="1"/>
  </si>
  <si>
    <t>※印は軽減税率対象</t>
    <phoneticPr fontId="28"/>
  </si>
  <si>
    <t>（10%対象）</t>
    <rPh sb="4" eb="6">
      <t>タイショウ</t>
    </rPh>
    <phoneticPr fontId="1"/>
  </si>
  <si>
    <t>（8%対象）</t>
    <rPh sb="3" eb="5">
      <t>タイショウ</t>
    </rPh>
    <phoneticPr fontId="1"/>
  </si>
  <si>
    <t>商品代</t>
    <rPh sb="0" eb="3">
      <t>ショウヒンダイ</t>
    </rPh>
    <phoneticPr fontId="1"/>
  </si>
  <si>
    <t>金額(税込)</t>
    <rPh sb="0" eb="1">
      <t>キン</t>
    </rPh>
    <rPh sb="1" eb="2">
      <t>ガク</t>
    </rPh>
    <rPh sb="3" eb="5">
      <t>ゼイコミ</t>
    </rPh>
    <phoneticPr fontId="1"/>
  </si>
  <si>
    <t>単価(税込)</t>
    <rPh sb="0" eb="1">
      <t>タン</t>
    </rPh>
    <rPh sb="1" eb="2">
      <t>アタイ</t>
    </rPh>
    <phoneticPr fontId="1"/>
  </si>
  <si>
    <t>単価(税込)</t>
    <rPh sb="0" eb="2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</si>
</sst>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[$-F800]dddd\,\ mmmm\ dd\,\ yyyy"/>
    <numFmt numFmtId="178" formatCode="&quot;請求書番号：&quot;0"/>
    <numFmt numFmtId="179" formatCode="@&quot; 様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Arial"/>
      <family val="2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20"/>
      <color theme="1"/>
      <name val="Aharoni"/>
      <charset val="177"/>
    </font>
    <font>
      <sz val="48"/>
      <color theme="1"/>
      <name val="Aharoni"/>
      <charset val="177"/>
    </font>
    <font>
      <sz val="11"/>
      <color theme="1"/>
      <name val="HG丸ｺﾞｼｯｸM-PRO"/>
      <family val="3"/>
      <charset val="128"/>
    </font>
    <font>
      <sz val="11"/>
      <color theme="0"/>
      <name val="Aharoni"/>
      <charset val="177"/>
    </font>
    <font>
      <sz val="9"/>
      <color theme="1"/>
      <name val="HG丸ｺﾞｼｯｸM-PRO"/>
      <family val="3"/>
      <charset val="128"/>
    </font>
    <font>
      <sz val="14"/>
      <color theme="1"/>
      <name val="Aharoni"/>
      <charset val="177"/>
    </font>
    <font>
      <sz val="16"/>
      <color theme="1"/>
      <name val="Aharoni"/>
      <charset val="177"/>
    </font>
    <font>
      <sz val="36"/>
      <color theme="1"/>
      <name val="Arial"/>
      <family val="2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5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56" fontId="4" fillId="0" borderId="2" xfId="0" applyNumberFormat="1" applyFont="1" applyBorder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4" fillId="0" borderId="8" xfId="0" applyFont="1" applyBorder="1">
      <alignment vertical="center"/>
    </xf>
    <xf numFmtId="0" fontId="19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25" fillId="0" borderId="2" xfId="0" applyFont="1" applyFill="1" applyBorder="1" applyAlignment="1">
      <alignment vertical="center" textRotation="255"/>
    </xf>
    <xf numFmtId="176" fontId="10" fillId="0" borderId="10" xfId="2" applyFont="1" applyFill="1" applyBorder="1" applyAlignment="1">
      <alignment vertical="center"/>
    </xf>
    <xf numFmtId="176" fontId="10" fillId="0" borderId="6" xfId="2" applyFont="1" applyFill="1" applyBorder="1" applyAlignment="1">
      <alignment vertical="center"/>
    </xf>
    <xf numFmtId="176" fontId="10" fillId="0" borderId="11" xfId="2" applyFont="1" applyFill="1" applyBorder="1" applyAlignment="1">
      <alignment vertical="center"/>
    </xf>
    <xf numFmtId="176" fontId="10" fillId="0" borderId="12" xfId="2" applyFont="1" applyFill="1" applyBorder="1" applyAlignment="1">
      <alignment vertical="center"/>
    </xf>
    <xf numFmtId="176" fontId="10" fillId="0" borderId="1" xfId="2" applyFont="1" applyFill="1" applyBorder="1" applyAlignment="1">
      <alignment vertical="center"/>
    </xf>
    <xf numFmtId="176" fontId="10" fillId="0" borderId="13" xfId="2" applyFont="1" applyFill="1" applyBorder="1" applyAlignment="1">
      <alignment vertical="center"/>
    </xf>
    <xf numFmtId="0" fontId="4" fillId="0" borderId="1" xfId="0" applyFont="1" applyBorder="1">
      <alignment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center"/>
    </xf>
    <xf numFmtId="0" fontId="6" fillId="0" borderId="0" xfId="0" applyFont="1" applyAlignment="1"/>
    <xf numFmtId="0" fontId="3" fillId="3" borderId="0" xfId="0" applyFont="1" applyFill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right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4" fontId="14" fillId="0" borderId="17" xfId="0" applyNumberFormat="1" applyFont="1" applyFill="1" applyBorder="1" applyAlignment="1">
      <alignment horizontal="center" vertical="center"/>
    </xf>
    <xf numFmtId="14" fontId="14" fillId="0" borderId="18" xfId="0" applyNumberFormat="1" applyFont="1" applyFill="1" applyBorder="1" applyAlignment="1">
      <alignment horizontal="center" vertical="center"/>
    </xf>
    <xf numFmtId="38" fontId="14" fillId="0" borderId="18" xfId="1" applyFont="1" applyFill="1" applyBorder="1" applyAlignment="1">
      <alignment vertical="center"/>
    </xf>
    <xf numFmtId="38" fontId="15" fillId="0" borderId="18" xfId="1" applyFont="1" applyFill="1" applyBorder="1" applyAlignment="1">
      <alignment vertical="center"/>
    </xf>
    <xf numFmtId="38" fontId="15" fillId="0" borderId="19" xfId="1" applyFont="1" applyFill="1" applyBorder="1" applyAlignment="1">
      <alignment vertical="center"/>
    </xf>
    <xf numFmtId="14" fontId="15" fillId="0" borderId="18" xfId="0" applyNumberFormat="1" applyFont="1" applyFill="1" applyBorder="1" applyAlignment="1">
      <alignment horizontal="center" vertical="center"/>
    </xf>
    <xf numFmtId="14" fontId="15" fillId="0" borderId="17" xfId="0" applyNumberFormat="1" applyFont="1" applyFill="1" applyBorder="1" applyAlignment="1">
      <alignment horizontal="center" vertical="center"/>
    </xf>
    <xf numFmtId="14" fontId="14" fillId="0" borderId="14" xfId="0" applyNumberFormat="1" applyFont="1" applyFill="1" applyBorder="1" applyAlignment="1">
      <alignment horizontal="center" vertical="center"/>
    </xf>
    <xf numFmtId="14" fontId="15" fillId="0" borderId="15" xfId="0" applyNumberFormat="1" applyFont="1" applyFill="1" applyBorder="1" applyAlignment="1">
      <alignment horizontal="center" vertical="center"/>
    </xf>
    <xf numFmtId="38" fontId="14" fillId="0" borderId="15" xfId="1" applyFont="1" applyFill="1" applyBorder="1" applyAlignment="1">
      <alignment vertical="center"/>
    </xf>
    <xf numFmtId="38" fontId="15" fillId="0" borderId="15" xfId="1" applyFont="1" applyFill="1" applyBorder="1" applyAlignment="1">
      <alignment vertical="center"/>
    </xf>
    <xf numFmtId="38" fontId="15" fillId="0" borderId="16" xfId="1" applyFont="1" applyFill="1" applyBorder="1" applyAlignment="1">
      <alignment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79" fontId="8" fillId="0" borderId="0" xfId="0" applyNumberFormat="1" applyFont="1" applyAlignment="1">
      <alignment horizontal="left" vertical="center"/>
    </xf>
    <xf numFmtId="0" fontId="2" fillId="0" borderId="2" xfId="0" applyFont="1" applyFill="1" applyBorder="1" applyAlignment="1">
      <alignment horizontal="distributed" vertical="center" justifyLastLine="1"/>
    </xf>
    <xf numFmtId="176" fontId="12" fillId="0" borderId="6" xfId="2" applyFont="1" applyFill="1" applyBorder="1" applyAlignment="1">
      <alignment horizontal="right" vertical="center"/>
    </xf>
    <xf numFmtId="176" fontId="12" fillId="0" borderId="1" xfId="2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top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14" fontId="4" fillId="0" borderId="0" xfId="0" applyNumberFormat="1" applyFont="1" applyAlignment="1">
      <alignment horizontal="left" vertical="center"/>
    </xf>
    <xf numFmtId="14" fontId="15" fillId="0" borderId="20" xfId="0" applyNumberFormat="1" applyFont="1" applyFill="1" applyBorder="1" applyAlignment="1">
      <alignment horizontal="center" vertical="center"/>
    </xf>
    <xf numFmtId="14" fontId="15" fillId="0" borderId="21" xfId="0" applyNumberFormat="1" applyFont="1" applyFill="1" applyBorder="1" applyAlignment="1">
      <alignment horizontal="center" vertical="center"/>
    </xf>
    <xf numFmtId="38" fontId="15" fillId="0" borderId="21" xfId="1" applyFont="1" applyFill="1" applyBorder="1" applyAlignment="1">
      <alignment vertical="center"/>
    </xf>
    <xf numFmtId="38" fontId="15" fillId="0" borderId="22" xfId="1" applyFont="1" applyFill="1" applyBorder="1" applyAlignment="1">
      <alignment vertical="center"/>
    </xf>
    <xf numFmtId="38" fontId="29" fillId="0" borderId="2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right" vertical="center"/>
    </xf>
    <xf numFmtId="38" fontId="11" fillId="0" borderId="12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13" xfId="1" applyFont="1" applyFill="1" applyBorder="1" applyAlignment="1">
      <alignment horizontal="right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177" fontId="21" fillId="0" borderId="0" xfId="0" applyNumberFormat="1" applyFont="1" applyAlignment="1">
      <alignment horizontal="left" vertical="center"/>
    </xf>
    <xf numFmtId="178" fontId="21" fillId="0" borderId="0" xfId="0" applyNumberFormat="1" applyFont="1" applyAlignment="1">
      <alignment horizontal="left" vertical="center"/>
    </xf>
    <xf numFmtId="176" fontId="24" fillId="0" borderId="0" xfId="2" applyNumberFormat="1" applyFont="1" applyAlignment="1">
      <alignment horizontal="distributed" vertical="center" justifyLastLine="1"/>
    </xf>
    <xf numFmtId="0" fontId="21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38" fontId="22" fillId="0" borderId="7" xfId="1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38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38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99CCFF"/>
      <color rgb="FFFF9933"/>
      <color rgb="FFFFFF99"/>
      <color rgb="FFFF0000"/>
      <color rgb="FFFF33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40822</xdr:colOff>
      <xdr:row>4</xdr:row>
      <xdr:rowOff>110368</xdr:rowOff>
    </xdr:from>
    <xdr:to>
      <xdr:col>28</xdr:col>
      <xdr:colOff>161550</xdr:colOff>
      <xdr:row>8</xdr:row>
      <xdr:rowOff>98080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C45DA7-C501-403C-8D24-FF73EA90375C}"/>
            </a:ext>
          </a:extLst>
        </xdr:cNvPr>
        <xdr:cNvSpPr txBox="1"/>
      </xdr:nvSpPr>
      <xdr:spPr>
        <a:xfrm>
          <a:off x="7173142" y="1093348"/>
          <a:ext cx="669368" cy="703992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26</xdr:col>
      <xdr:colOff>112265</xdr:colOff>
      <xdr:row>4</xdr:row>
      <xdr:rowOff>122464</xdr:rowOff>
    </xdr:from>
    <xdr:to>
      <xdr:col>28</xdr:col>
      <xdr:colOff>193016</xdr:colOff>
      <xdr:row>8</xdr:row>
      <xdr:rowOff>54976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D579F595-3EFF-4832-B4EE-60C39BA77067}"/>
            </a:ext>
          </a:extLst>
        </xdr:cNvPr>
        <xdr:cNvSpPr/>
      </xdr:nvSpPr>
      <xdr:spPr>
        <a:xfrm>
          <a:off x="7244585" y="1105444"/>
          <a:ext cx="629391" cy="648792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23812</xdr:colOff>
      <xdr:row>1</xdr:row>
      <xdr:rowOff>80504</xdr:rowOff>
    </xdr:to>
    <xdr:sp macro="" textlink="">
      <xdr:nvSpPr>
        <xdr:cNvPr id="4" name="直角三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>
          <a:off x="0" y="0"/>
          <a:ext cx="7620000" cy="247192"/>
        </a:xfrm>
        <a:prstGeom prst="rtTriangle">
          <a:avLst/>
        </a:prstGeom>
        <a:solidFill>
          <a:schemeClr val="tx1">
            <a:lumMod val="95000"/>
            <a:lumOff val="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55</xdr:row>
      <xdr:rowOff>71438</xdr:rowOff>
    </xdr:from>
    <xdr:to>
      <xdr:col>29</xdr:col>
      <xdr:colOff>23812</xdr:colOff>
      <xdr:row>56</xdr:row>
      <xdr:rowOff>187775</xdr:rowOff>
    </xdr:to>
    <xdr:sp macro="" textlink="">
      <xdr:nvSpPr>
        <xdr:cNvPr id="5" name="直角三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10875509"/>
          <a:ext cx="7915955" cy="306837"/>
        </a:xfrm>
        <a:prstGeom prst="rtTriangle">
          <a:avLst/>
        </a:prstGeom>
        <a:solidFill>
          <a:schemeClr val="tx1">
            <a:lumMod val="95000"/>
            <a:lumOff val="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049DA-6FA8-460B-A1AD-70793A09CC2B}">
  <sheetPr>
    <pageSetUpPr fitToPage="1"/>
  </sheetPr>
  <dimension ref="A1:AK70"/>
  <sheetViews>
    <sheetView showGridLines="0" tabSelected="1" view="pageBreakPreview" zoomScale="40" zoomScaleNormal="40" zoomScaleSheetLayoutView="40" workbookViewId="0">
      <selection activeCell="BE61" sqref="BE61"/>
    </sheetView>
  </sheetViews>
  <sheetFormatPr defaultColWidth="1.625" defaultRowHeight="13.5" x14ac:dyDescent="0.15"/>
  <cols>
    <col min="1" max="21" width="4" style="2" customWidth="1"/>
    <col min="22" max="22" width="5.625" style="2" customWidth="1"/>
    <col min="23" max="23" width="5.125" style="2" customWidth="1"/>
    <col min="24" max="29" width="4" style="2" customWidth="1"/>
    <col min="30" max="30" width="4.75" style="2" customWidth="1"/>
    <col min="31" max="31" width="5.125" style="2" customWidth="1"/>
    <col min="32" max="33" width="9" style="2" customWidth="1"/>
    <col min="34" max="34" width="17.25" style="2" customWidth="1"/>
    <col min="35" max="35" width="25.75" style="8" customWidth="1"/>
    <col min="36" max="36" width="9" style="2" customWidth="1"/>
    <col min="37" max="37" width="12" style="2" customWidth="1"/>
    <col min="38" max="16384" width="1.625" style="2"/>
  </cols>
  <sheetData>
    <row r="1" spans="1:37" ht="28.5" customHeight="1" x14ac:dyDescent="0.15">
      <c r="A1" s="47" t="s">
        <v>0</v>
      </c>
      <c r="B1" s="47"/>
      <c r="C1" s="47"/>
      <c r="D1" s="47"/>
      <c r="E1" s="47"/>
      <c r="F1" s="47"/>
      <c r="G1" s="47"/>
      <c r="H1" s="1"/>
      <c r="I1" s="5"/>
      <c r="K1" s="5"/>
      <c r="L1" s="5"/>
      <c r="S1" s="6"/>
      <c r="T1" s="6"/>
      <c r="U1" s="34" t="s">
        <v>10</v>
      </c>
      <c r="V1" s="48">
        <f>IF(AI1="","",YEAR(AI1))</f>
        <v>2022</v>
      </c>
      <c r="W1" s="49"/>
      <c r="X1" s="42" t="s">
        <v>1</v>
      </c>
      <c r="Y1" s="45">
        <f>IF(AI1="","",MONTH(AI1))</f>
        <v>9</v>
      </c>
      <c r="Z1" s="45" t="s">
        <v>2</v>
      </c>
      <c r="AA1" s="45">
        <f>IF(AI1="","",DAY(AI1))</f>
        <v>2</v>
      </c>
      <c r="AB1" s="43" t="s">
        <v>3</v>
      </c>
      <c r="AF1" s="50" t="s">
        <v>30</v>
      </c>
      <c r="AH1" s="15" t="s">
        <v>4</v>
      </c>
      <c r="AI1" s="16">
        <v>44806</v>
      </c>
    </row>
    <row r="2" spans="1:37" x14ac:dyDescent="0.15">
      <c r="A2" s="3"/>
      <c r="AF2" s="50"/>
      <c r="AH2" s="15" t="s">
        <v>6</v>
      </c>
      <c r="AI2" s="17">
        <v>1234567</v>
      </c>
    </row>
    <row r="3" spans="1:37" ht="23.25" customHeight="1" x14ac:dyDescent="0.15">
      <c r="B3" s="51" t="str">
        <f>IF(AI3="","",AI3)</f>
        <v>サンプル株式会社</v>
      </c>
      <c r="C3" s="51"/>
      <c r="D3" s="51"/>
      <c r="E3" s="51"/>
      <c r="F3" s="51"/>
      <c r="G3" s="51"/>
      <c r="H3" s="51"/>
      <c r="I3" s="51"/>
      <c r="J3" s="51"/>
      <c r="K3" s="4" t="s">
        <v>5</v>
      </c>
      <c r="L3" s="7"/>
      <c r="U3" s="52" t="s">
        <v>6</v>
      </c>
      <c r="V3" s="52"/>
      <c r="W3" s="52"/>
      <c r="X3" s="52"/>
      <c r="Y3" s="53">
        <f>AI2</f>
        <v>1234567</v>
      </c>
      <c r="Z3" s="53"/>
      <c r="AA3" s="53"/>
      <c r="AB3" s="53"/>
      <c r="AC3" s="53"/>
      <c r="AF3" s="50"/>
      <c r="AH3" s="15" t="s">
        <v>21</v>
      </c>
      <c r="AI3" s="17" t="s">
        <v>50</v>
      </c>
    </row>
    <row r="4" spans="1:37" x14ac:dyDescent="0.15">
      <c r="AF4" s="50"/>
      <c r="AG4" s="74" t="s">
        <v>31</v>
      </c>
      <c r="AH4" s="15" t="s">
        <v>22</v>
      </c>
      <c r="AI4" s="19" t="s">
        <v>24</v>
      </c>
    </row>
    <row r="5" spans="1:37" ht="17.25" x14ac:dyDescent="0.15">
      <c r="B5" s="20" t="s">
        <v>23</v>
      </c>
      <c r="C5" s="76" t="str">
        <f>IF(AI4="","",AI4)</f>
        <v>123-4567</v>
      </c>
      <c r="D5" s="76"/>
      <c r="E5" s="76"/>
      <c r="F5" s="76"/>
      <c r="G5" s="12"/>
      <c r="H5" s="12"/>
      <c r="I5" s="12"/>
      <c r="J5" s="12"/>
      <c r="K5" s="12"/>
      <c r="L5" s="12"/>
      <c r="M5" s="11"/>
      <c r="S5" s="9" t="s">
        <v>43</v>
      </c>
      <c r="AF5" s="50"/>
      <c r="AG5" s="74"/>
      <c r="AH5" s="77" t="s">
        <v>25</v>
      </c>
      <c r="AI5" s="79" t="s">
        <v>51</v>
      </c>
    </row>
    <row r="6" spans="1:37" x14ac:dyDescent="0.15">
      <c r="B6" s="81" t="str">
        <f>IF(AI5="","",AI5)</f>
        <v>東京都サンプル区サンプルビル○F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11"/>
      <c r="S6" s="2" t="s">
        <v>48</v>
      </c>
      <c r="AF6" s="50"/>
      <c r="AG6" s="74"/>
      <c r="AH6" s="78"/>
      <c r="AI6" s="80"/>
    </row>
    <row r="7" spans="1:37" ht="14.25" customHeight="1" x14ac:dyDescent="0.15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11"/>
      <c r="S7" s="82" t="s">
        <v>49</v>
      </c>
      <c r="T7" s="83"/>
      <c r="U7" s="83"/>
      <c r="V7" s="83"/>
      <c r="W7" s="83"/>
      <c r="X7" s="83"/>
      <c r="Y7" s="83"/>
      <c r="AF7" s="50"/>
      <c r="AG7" s="74"/>
      <c r="AH7" s="15" t="s">
        <v>52</v>
      </c>
      <c r="AI7" s="44" t="s">
        <v>53</v>
      </c>
    </row>
    <row r="8" spans="1:37" x14ac:dyDescent="0.15">
      <c r="B8" s="84" t="str">
        <f>IF(AI7="","",AI7)</f>
        <v>サンプル部サンプル担当
サンプル　太郎</v>
      </c>
      <c r="C8" s="84"/>
      <c r="D8" s="84"/>
      <c r="E8" s="84"/>
      <c r="F8" s="84"/>
      <c r="G8" s="84"/>
      <c r="H8" s="84"/>
      <c r="I8" s="84"/>
      <c r="J8" s="84"/>
      <c r="K8" s="84"/>
      <c r="L8" s="84"/>
      <c r="S8" s="83"/>
      <c r="T8" s="83"/>
      <c r="U8" s="83"/>
      <c r="V8" s="83"/>
      <c r="W8" s="83"/>
      <c r="X8" s="83"/>
      <c r="Y8" s="83"/>
      <c r="AF8" s="50"/>
      <c r="AG8" s="75"/>
      <c r="AH8" s="21"/>
      <c r="AI8" s="22"/>
    </row>
    <row r="9" spans="1:37" x14ac:dyDescent="0.1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AF9" s="50"/>
      <c r="AG9" s="74"/>
      <c r="AH9" s="18" t="s">
        <v>11</v>
      </c>
      <c r="AI9" s="18" t="s">
        <v>32</v>
      </c>
      <c r="AJ9" s="18" t="s">
        <v>33</v>
      </c>
      <c r="AK9" s="18" t="s">
        <v>62</v>
      </c>
    </row>
    <row r="10" spans="1:37" x14ac:dyDescent="0.15">
      <c r="B10" s="2" t="s">
        <v>7</v>
      </c>
      <c r="AF10" s="50"/>
      <c r="AG10" s="74"/>
      <c r="AH10" s="23">
        <v>44774</v>
      </c>
      <c r="AI10" s="17" t="s">
        <v>35</v>
      </c>
      <c r="AJ10" s="15">
        <v>1</v>
      </c>
      <c r="AK10" s="15">
        <f>5000*1.1</f>
        <v>5500</v>
      </c>
    </row>
    <row r="11" spans="1:37" x14ac:dyDescent="0.15">
      <c r="B11" s="2" t="s">
        <v>8</v>
      </c>
      <c r="AF11" s="50"/>
      <c r="AG11" s="74"/>
      <c r="AH11" s="23">
        <v>44775</v>
      </c>
      <c r="AI11" s="17" t="s">
        <v>37</v>
      </c>
      <c r="AJ11" s="15">
        <v>1</v>
      </c>
      <c r="AK11" s="15">
        <f>20000*1.1</f>
        <v>22000</v>
      </c>
    </row>
    <row r="12" spans="1:37" ht="15" customHeight="1" x14ac:dyDescent="0.15">
      <c r="AF12" s="50"/>
      <c r="AG12" s="74"/>
      <c r="AH12" s="23">
        <v>44776</v>
      </c>
      <c r="AI12" s="17" t="s">
        <v>59</v>
      </c>
      <c r="AJ12" s="15">
        <v>1</v>
      </c>
      <c r="AK12" s="15">
        <f>50000*1.08</f>
        <v>54000</v>
      </c>
    </row>
    <row r="13" spans="1:37" ht="13.5" customHeight="1" x14ac:dyDescent="0.15">
      <c r="B13" s="85" t="s">
        <v>9</v>
      </c>
      <c r="C13" s="85"/>
      <c r="D13" s="85"/>
      <c r="E13" s="85"/>
      <c r="F13" s="85"/>
      <c r="G13" s="85"/>
      <c r="H13" s="85"/>
      <c r="I13" s="35"/>
      <c r="J13" s="36"/>
      <c r="K13" s="36"/>
      <c r="L13" s="86">
        <f>Y58</f>
        <v>81500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36"/>
      <c r="X13" s="37"/>
      <c r="Y13" s="11"/>
      <c r="Z13" s="11"/>
      <c r="AA13" s="11"/>
      <c r="AB13" s="11"/>
      <c r="AF13" s="50"/>
      <c r="AG13" s="74"/>
      <c r="AH13" s="15"/>
      <c r="AI13" s="17"/>
      <c r="AJ13" s="15"/>
      <c r="AK13" s="15"/>
    </row>
    <row r="14" spans="1:37" ht="13.5" customHeight="1" x14ac:dyDescent="0.15">
      <c r="B14" s="85"/>
      <c r="C14" s="85"/>
      <c r="D14" s="85"/>
      <c r="E14" s="85"/>
      <c r="F14" s="85"/>
      <c r="G14" s="85"/>
      <c r="H14" s="85"/>
      <c r="I14" s="38"/>
      <c r="J14" s="39"/>
      <c r="K14" s="39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39"/>
      <c r="X14" s="40"/>
      <c r="Y14" s="11"/>
      <c r="Z14" s="11"/>
      <c r="AA14" s="11"/>
      <c r="AB14" s="11"/>
      <c r="AF14" s="50"/>
      <c r="AG14" s="74"/>
      <c r="AH14" s="15"/>
      <c r="AI14" s="17"/>
      <c r="AJ14" s="15"/>
      <c r="AK14" s="15"/>
    </row>
    <row r="15" spans="1:37" x14ac:dyDescent="0.1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F15" s="50"/>
      <c r="AH15" s="15"/>
      <c r="AI15" s="17"/>
      <c r="AJ15" s="15"/>
      <c r="AK15" s="15"/>
    </row>
    <row r="16" spans="1:37" ht="13.15" customHeight="1" x14ac:dyDescent="0.15">
      <c r="B16" s="54" t="s">
        <v>12</v>
      </c>
      <c r="C16" s="54"/>
      <c r="D16" s="54"/>
      <c r="E16" s="54"/>
      <c r="F16" s="54"/>
      <c r="G16" s="54" t="s">
        <v>14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 t="s">
        <v>13</v>
      </c>
      <c r="T16" s="54"/>
      <c r="U16" s="54"/>
      <c r="V16" s="55" t="s">
        <v>61</v>
      </c>
      <c r="W16" s="55"/>
      <c r="X16" s="55"/>
      <c r="Y16" s="55" t="s">
        <v>60</v>
      </c>
      <c r="Z16" s="55"/>
      <c r="AA16" s="55"/>
      <c r="AB16" s="55"/>
      <c r="AF16" s="50"/>
      <c r="AH16" s="15"/>
      <c r="AI16" s="17"/>
      <c r="AJ16" s="15"/>
      <c r="AK16" s="15"/>
    </row>
    <row r="17" spans="2:37" ht="16.5" customHeight="1" x14ac:dyDescent="0.15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  <c r="W17" s="55"/>
      <c r="X17" s="55"/>
      <c r="Y17" s="55"/>
      <c r="Z17" s="55"/>
      <c r="AA17" s="55"/>
      <c r="AB17" s="55"/>
      <c r="AF17" s="50"/>
      <c r="AH17" s="15"/>
      <c r="AI17" s="17"/>
      <c r="AJ17" s="15"/>
      <c r="AK17" s="15"/>
    </row>
    <row r="18" spans="2:37" ht="15" customHeight="1" x14ac:dyDescent="0.15">
      <c r="B18" s="63">
        <f>IF(AH10="","",AH10)</f>
        <v>44774</v>
      </c>
      <c r="C18" s="64"/>
      <c r="D18" s="64"/>
      <c r="E18" s="64"/>
      <c r="F18" s="64"/>
      <c r="G18" s="68" t="str">
        <f>IF(AI10="","",AI10)</f>
        <v>テキスト代</v>
      </c>
      <c r="H18" s="69"/>
      <c r="I18" s="69"/>
      <c r="J18" s="69"/>
      <c r="K18" s="69"/>
      <c r="L18" s="69"/>
      <c r="M18" s="69"/>
      <c r="N18" s="69"/>
      <c r="O18" s="69"/>
      <c r="P18" s="70"/>
      <c r="Q18" s="109"/>
      <c r="R18" s="110"/>
      <c r="S18" s="58">
        <f>IF(AJ10="","",AJ10)</f>
        <v>1</v>
      </c>
      <c r="T18" s="59"/>
      <c r="U18" s="59"/>
      <c r="V18" s="58">
        <f>IF(AK10="","",AK10)</f>
        <v>5500</v>
      </c>
      <c r="W18" s="59"/>
      <c r="X18" s="59"/>
      <c r="Y18" s="65">
        <f>IF(S18="","",S18*V18)</f>
        <v>5500</v>
      </c>
      <c r="Z18" s="66"/>
      <c r="AA18" s="66"/>
      <c r="AB18" s="67"/>
      <c r="AF18" s="50"/>
      <c r="AH18" s="15"/>
      <c r="AI18" s="17"/>
      <c r="AJ18" s="15"/>
      <c r="AK18" s="15"/>
    </row>
    <row r="19" spans="2:37" ht="13.5" customHeight="1" x14ac:dyDescent="0.15">
      <c r="B19" s="62"/>
      <c r="C19" s="61"/>
      <c r="D19" s="61"/>
      <c r="E19" s="61"/>
      <c r="F19" s="61"/>
      <c r="G19" s="71"/>
      <c r="H19" s="72"/>
      <c r="I19" s="72"/>
      <c r="J19" s="72"/>
      <c r="K19" s="72"/>
      <c r="L19" s="72"/>
      <c r="M19" s="72"/>
      <c r="N19" s="72"/>
      <c r="O19" s="72"/>
      <c r="P19" s="73"/>
      <c r="Q19" s="111"/>
      <c r="R19" s="112"/>
      <c r="S19" s="59"/>
      <c r="T19" s="59"/>
      <c r="U19" s="59"/>
      <c r="V19" s="59"/>
      <c r="W19" s="59"/>
      <c r="X19" s="59"/>
      <c r="Y19" s="59"/>
      <c r="Z19" s="59"/>
      <c r="AA19" s="59"/>
      <c r="AB19" s="60"/>
      <c r="AF19" s="50"/>
      <c r="AH19" s="15"/>
      <c r="AI19" s="17"/>
      <c r="AJ19" s="15"/>
      <c r="AK19" s="15"/>
    </row>
    <row r="20" spans="2:37" ht="13.5" customHeight="1" x14ac:dyDescent="0.15">
      <c r="B20" s="56">
        <f>IF(AH11="","",AH11)</f>
        <v>44775</v>
      </c>
      <c r="C20" s="57"/>
      <c r="D20" s="57"/>
      <c r="E20" s="57"/>
      <c r="F20" s="57"/>
      <c r="G20" s="89" t="str">
        <f>IF(AI11="","",AI11)</f>
        <v>HP保守費用</v>
      </c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91"/>
      <c r="S20" s="58">
        <f>IF(AJ11="","",AJ11)</f>
        <v>1</v>
      </c>
      <c r="T20" s="59"/>
      <c r="U20" s="59"/>
      <c r="V20" s="58">
        <f>IF(AK11="","",AK11)</f>
        <v>22000</v>
      </c>
      <c r="W20" s="59"/>
      <c r="X20" s="59"/>
      <c r="Y20" s="58">
        <f t="shared" ref="Y20" si="0">IF(S20="","",S20*V20)</f>
        <v>22000</v>
      </c>
      <c r="Z20" s="59"/>
      <c r="AA20" s="59"/>
      <c r="AB20" s="60"/>
      <c r="AF20" s="50"/>
      <c r="AH20" s="15"/>
      <c r="AI20" s="17"/>
      <c r="AJ20" s="15"/>
      <c r="AK20" s="15"/>
    </row>
    <row r="21" spans="2:37" ht="13.5" customHeight="1" x14ac:dyDescent="0.15">
      <c r="B21" s="56"/>
      <c r="C21" s="57"/>
      <c r="D21" s="57"/>
      <c r="E21" s="57"/>
      <c r="F21" s="57"/>
      <c r="G21" s="71"/>
      <c r="H21" s="72"/>
      <c r="I21" s="72"/>
      <c r="J21" s="72"/>
      <c r="K21" s="72"/>
      <c r="L21" s="72"/>
      <c r="M21" s="72"/>
      <c r="N21" s="72"/>
      <c r="O21" s="72"/>
      <c r="P21" s="73"/>
      <c r="Q21" s="71"/>
      <c r="R21" s="73"/>
      <c r="S21" s="59"/>
      <c r="T21" s="59"/>
      <c r="U21" s="59"/>
      <c r="V21" s="59"/>
      <c r="W21" s="59"/>
      <c r="X21" s="59"/>
      <c r="Y21" s="59"/>
      <c r="Z21" s="59"/>
      <c r="AA21" s="59"/>
      <c r="AB21" s="60"/>
      <c r="AF21" s="50"/>
      <c r="AH21" s="15"/>
      <c r="AI21" s="17"/>
      <c r="AJ21" s="15"/>
      <c r="AK21" s="15"/>
    </row>
    <row r="22" spans="2:37" ht="13.5" customHeight="1" x14ac:dyDescent="0.15">
      <c r="B22" s="56">
        <f>IF(AH12="","",AH12)</f>
        <v>44776</v>
      </c>
      <c r="C22" s="61"/>
      <c r="D22" s="61"/>
      <c r="E22" s="61"/>
      <c r="F22" s="61"/>
      <c r="G22" s="89" t="str">
        <f>IF(AI12="","",AI12)</f>
        <v>商品代</v>
      </c>
      <c r="H22" s="90"/>
      <c r="I22" s="90"/>
      <c r="J22" s="90"/>
      <c r="K22" s="90"/>
      <c r="L22" s="90"/>
      <c r="M22" s="90"/>
      <c r="N22" s="90"/>
      <c r="O22" s="90"/>
      <c r="P22" s="91"/>
      <c r="Q22" s="89" t="s">
        <v>54</v>
      </c>
      <c r="R22" s="91"/>
      <c r="S22" s="58">
        <f>IF(AJ12="","",AJ12)</f>
        <v>1</v>
      </c>
      <c r="T22" s="59"/>
      <c r="U22" s="59"/>
      <c r="V22" s="58">
        <f>IF(AK12="","",AK12)</f>
        <v>54000</v>
      </c>
      <c r="W22" s="59"/>
      <c r="X22" s="59"/>
      <c r="Y22" s="58">
        <f t="shared" ref="Y22" si="1">IF(S22="","",S22*V22)</f>
        <v>54000</v>
      </c>
      <c r="Z22" s="59"/>
      <c r="AA22" s="59"/>
      <c r="AB22" s="60"/>
      <c r="AF22" s="50"/>
      <c r="AH22" s="15"/>
      <c r="AI22" s="17"/>
      <c r="AJ22" s="15"/>
      <c r="AK22" s="15"/>
    </row>
    <row r="23" spans="2:37" ht="13.5" customHeight="1" x14ac:dyDescent="0.15">
      <c r="B23" s="62"/>
      <c r="C23" s="61"/>
      <c r="D23" s="61"/>
      <c r="E23" s="61"/>
      <c r="F23" s="61"/>
      <c r="G23" s="71"/>
      <c r="H23" s="72"/>
      <c r="I23" s="72"/>
      <c r="J23" s="72"/>
      <c r="K23" s="72"/>
      <c r="L23" s="72"/>
      <c r="M23" s="72"/>
      <c r="N23" s="72"/>
      <c r="O23" s="72"/>
      <c r="P23" s="73"/>
      <c r="Q23" s="71"/>
      <c r="R23" s="73"/>
      <c r="S23" s="59"/>
      <c r="T23" s="59"/>
      <c r="U23" s="59"/>
      <c r="V23" s="59"/>
      <c r="W23" s="59"/>
      <c r="X23" s="59"/>
      <c r="Y23" s="59"/>
      <c r="Z23" s="59"/>
      <c r="AA23" s="59"/>
      <c r="AB23" s="60"/>
      <c r="AH23" s="15"/>
      <c r="AI23" s="17"/>
      <c r="AJ23" s="15"/>
      <c r="AK23" s="15"/>
    </row>
    <row r="24" spans="2:37" ht="13.5" customHeight="1" x14ac:dyDescent="0.15">
      <c r="B24" s="56" t="str">
        <f>IF(AH13="","",AH13)</f>
        <v/>
      </c>
      <c r="C24" s="61"/>
      <c r="D24" s="61"/>
      <c r="E24" s="61"/>
      <c r="F24" s="61"/>
      <c r="G24" s="89" t="str">
        <f>IF(AI13="","",AI13)</f>
        <v/>
      </c>
      <c r="H24" s="90"/>
      <c r="I24" s="90"/>
      <c r="J24" s="90"/>
      <c r="K24" s="90"/>
      <c r="L24" s="90"/>
      <c r="M24" s="90"/>
      <c r="N24" s="90"/>
      <c r="O24" s="90"/>
      <c r="P24" s="91"/>
      <c r="Q24" s="89"/>
      <c r="R24" s="91"/>
      <c r="S24" s="58" t="str">
        <f>IF(AJ13="","",AJ13)</f>
        <v/>
      </c>
      <c r="T24" s="59"/>
      <c r="U24" s="59"/>
      <c r="V24" s="58" t="str">
        <f>IF(AK13="","",AK13)</f>
        <v/>
      </c>
      <c r="W24" s="59"/>
      <c r="X24" s="59"/>
      <c r="Y24" s="58" t="str">
        <f t="shared" ref="Y24" si="2">IF(S24="","",S24*V24)</f>
        <v/>
      </c>
      <c r="Z24" s="59"/>
      <c r="AA24" s="59"/>
      <c r="AB24" s="60"/>
      <c r="AH24" s="15"/>
      <c r="AI24" s="17"/>
      <c r="AJ24" s="15"/>
      <c r="AK24" s="15"/>
    </row>
    <row r="25" spans="2:37" ht="13.5" customHeight="1" x14ac:dyDescent="0.15">
      <c r="B25" s="62"/>
      <c r="C25" s="61"/>
      <c r="D25" s="61"/>
      <c r="E25" s="61"/>
      <c r="F25" s="61"/>
      <c r="G25" s="71"/>
      <c r="H25" s="72"/>
      <c r="I25" s="72"/>
      <c r="J25" s="72"/>
      <c r="K25" s="72"/>
      <c r="L25" s="72"/>
      <c r="M25" s="72"/>
      <c r="N25" s="72"/>
      <c r="O25" s="72"/>
      <c r="P25" s="73"/>
      <c r="Q25" s="71"/>
      <c r="R25" s="73"/>
      <c r="S25" s="59"/>
      <c r="T25" s="59"/>
      <c r="U25" s="59"/>
      <c r="V25" s="59"/>
      <c r="W25" s="59"/>
      <c r="X25" s="59"/>
      <c r="Y25" s="59"/>
      <c r="Z25" s="59"/>
      <c r="AA25" s="59"/>
      <c r="AB25" s="60"/>
      <c r="AH25" s="15"/>
      <c r="AI25" s="17"/>
      <c r="AJ25" s="15"/>
      <c r="AK25" s="15"/>
    </row>
    <row r="26" spans="2:37" ht="13.5" customHeight="1" x14ac:dyDescent="0.15">
      <c r="B26" s="56" t="str">
        <f>IF(AH14="","",AH14)</f>
        <v/>
      </c>
      <c r="C26" s="61"/>
      <c r="D26" s="61"/>
      <c r="E26" s="61"/>
      <c r="F26" s="61"/>
      <c r="G26" s="89" t="str">
        <f>IF(AI14="","",AI14)</f>
        <v/>
      </c>
      <c r="H26" s="90"/>
      <c r="I26" s="90"/>
      <c r="J26" s="90"/>
      <c r="K26" s="90"/>
      <c r="L26" s="90"/>
      <c r="M26" s="90"/>
      <c r="N26" s="90"/>
      <c r="O26" s="90"/>
      <c r="P26" s="91"/>
      <c r="Q26" s="89"/>
      <c r="R26" s="91"/>
      <c r="S26" s="58" t="str">
        <f>IF(AJ14="","",AJ14)</f>
        <v/>
      </c>
      <c r="T26" s="59"/>
      <c r="U26" s="59"/>
      <c r="V26" s="58" t="str">
        <f>IF(AK14="","",AK14)</f>
        <v/>
      </c>
      <c r="W26" s="59"/>
      <c r="X26" s="59"/>
      <c r="Y26" s="58" t="str">
        <f t="shared" ref="Y26" si="3">IF(S26="","",S26*V26)</f>
        <v/>
      </c>
      <c r="Z26" s="59"/>
      <c r="AA26" s="59"/>
      <c r="AB26" s="60"/>
      <c r="AH26" s="15"/>
      <c r="AI26" s="17"/>
      <c r="AJ26" s="15"/>
      <c r="AK26" s="15"/>
    </row>
    <row r="27" spans="2:37" ht="13.5" customHeight="1" x14ac:dyDescent="0.15">
      <c r="B27" s="62"/>
      <c r="C27" s="61"/>
      <c r="D27" s="61"/>
      <c r="E27" s="61"/>
      <c r="F27" s="61"/>
      <c r="G27" s="71"/>
      <c r="H27" s="72"/>
      <c r="I27" s="72"/>
      <c r="J27" s="72"/>
      <c r="K27" s="72"/>
      <c r="L27" s="72"/>
      <c r="M27" s="72"/>
      <c r="N27" s="72"/>
      <c r="O27" s="72"/>
      <c r="P27" s="73"/>
      <c r="Q27" s="71"/>
      <c r="R27" s="73"/>
      <c r="S27" s="59"/>
      <c r="T27" s="59"/>
      <c r="U27" s="59"/>
      <c r="V27" s="59"/>
      <c r="W27" s="59"/>
      <c r="X27" s="59"/>
      <c r="Y27" s="59"/>
      <c r="Z27" s="59"/>
      <c r="AA27" s="59"/>
      <c r="AB27" s="60"/>
      <c r="AH27" s="15"/>
      <c r="AI27" s="17"/>
      <c r="AJ27" s="15"/>
      <c r="AK27" s="15"/>
    </row>
    <row r="28" spans="2:37" ht="13.5" customHeight="1" x14ac:dyDescent="0.15">
      <c r="B28" s="56" t="str">
        <f>IF(AH15="","",AH15)</f>
        <v/>
      </c>
      <c r="C28" s="61"/>
      <c r="D28" s="61"/>
      <c r="E28" s="61"/>
      <c r="F28" s="61"/>
      <c r="G28" s="89" t="str">
        <f>IF(AI15="","",AI15)</f>
        <v/>
      </c>
      <c r="H28" s="90"/>
      <c r="I28" s="90"/>
      <c r="J28" s="90"/>
      <c r="K28" s="90"/>
      <c r="L28" s="90"/>
      <c r="M28" s="90"/>
      <c r="N28" s="90"/>
      <c r="O28" s="90"/>
      <c r="P28" s="91"/>
      <c r="Q28" s="89"/>
      <c r="R28" s="91"/>
      <c r="S28" s="58" t="str">
        <f>IF(AJ15="","",AJ15)</f>
        <v/>
      </c>
      <c r="T28" s="59"/>
      <c r="U28" s="59"/>
      <c r="V28" s="58" t="str">
        <f>IF(AK15="","",AK15)</f>
        <v/>
      </c>
      <c r="W28" s="59"/>
      <c r="X28" s="59"/>
      <c r="Y28" s="58" t="str">
        <f t="shared" ref="Y28" si="4">IF(S28="","",S28*V28)</f>
        <v/>
      </c>
      <c r="Z28" s="59"/>
      <c r="AA28" s="59"/>
      <c r="AB28" s="60"/>
      <c r="AH28" s="15"/>
      <c r="AI28" s="17"/>
      <c r="AJ28" s="15"/>
      <c r="AK28" s="15"/>
    </row>
    <row r="29" spans="2:37" ht="13.5" customHeight="1" x14ac:dyDescent="0.15">
      <c r="B29" s="62"/>
      <c r="C29" s="61"/>
      <c r="D29" s="61"/>
      <c r="E29" s="61"/>
      <c r="F29" s="61"/>
      <c r="G29" s="71"/>
      <c r="H29" s="72"/>
      <c r="I29" s="72"/>
      <c r="J29" s="72"/>
      <c r="K29" s="72"/>
      <c r="L29" s="72"/>
      <c r="M29" s="72"/>
      <c r="N29" s="72"/>
      <c r="O29" s="72"/>
      <c r="P29" s="73"/>
      <c r="Q29" s="71"/>
      <c r="R29" s="73"/>
      <c r="S29" s="59"/>
      <c r="T29" s="59"/>
      <c r="U29" s="59"/>
      <c r="V29" s="59"/>
      <c r="W29" s="59"/>
      <c r="X29" s="59"/>
      <c r="Y29" s="59"/>
      <c r="Z29" s="59"/>
      <c r="AA29" s="59"/>
      <c r="AB29" s="60"/>
      <c r="AH29" s="15"/>
      <c r="AI29" s="17"/>
      <c r="AJ29" s="15"/>
      <c r="AK29" s="15"/>
    </row>
    <row r="30" spans="2:37" ht="13.5" customHeight="1" x14ac:dyDescent="0.15">
      <c r="B30" s="56" t="str">
        <f>IF(AH16="","",AH16)</f>
        <v/>
      </c>
      <c r="C30" s="61"/>
      <c r="D30" s="61"/>
      <c r="E30" s="61"/>
      <c r="F30" s="61"/>
      <c r="G30" s="89" t="str">
        <f>IF(AI16="","",AI16)</f>
        <v/>
      </c>
      <c r="H30" s="90"/>
      <c r="I30" s="90"/>
      <c r="J30" s="90"/>
      <c r="K30" s="90"/>
      <c r="L30" s="90"/>
      <c r="M30" s="90"/>
      <c r="N30" s="90"/>
      <c r="O30" s="90"/>
      <c r="P30" s="91"/>
      <c r="Q30" s="89"/>
      <c r="R30" s="91"/>
      <c r="S30" s="58" t="str">
        <f>IF(AJ16="","",AJ16)</f>
        <v/>
      </c>
      <c r="T30" s="59"/>
      <c r="U30" s="59"/>
      <c r="V30" s="58" t="str">
        <f>IF(AK16="","",AK16)</f>
        <v/>
      </c>
      <c r="W30" s="59"/>
      <c r="X30" s="59"/>
      <c r="Y30" s="58" t="str">
        <f t="shared" ref="Y30" si="5">IF(S30="","",S30*V30)</f>
        <v/>
      </c>
      <c r="Z30" s="59"/>
      <c r="AA30" s="59"/>
      <c r="AB30" s="60"/>
    </row>
    <row r="31" spans="2:37" ht="13.5" customHeight="1" x14ac:dyDescent="0.15">
      <c r="B31" s="62"/>
      <c r="C31" s="61"/>
      <c r="D31" s="61"/>
      <c r="E31" s="61"/>
      <c r="F31" s="61"/>
      <c r="G31" s="71"/>
      <c r="H31" s="72"/>
      <c r="I31" s="72"/>
      <c r="J31" s="72"/>
      <c r="K31" s="72"/>
      <c r="L31" s="72"/>
      <c r="M31" s="72"/>
      <c r="N31" s="72"/>
      <c r="O31" s="72"/>
      <c r="P31" s="73"/>
      <c r="Q31" s="71"/>
      <c r="R31" s="73"/>
      <c r="S31" s="59"/>
      <c r="T31" s="59"/>
      <c r="U31" s="59"/>
      <c r="V31" s="59"/>
      <c r="W31" s="59"/>
      <c r="X31" s="59"/>
      <c r="Y31" s="59"/>
      <c r="Z31" s="59"/>
      <c r="AA31" s="59"/>
      <c r="AB31" s="60"/>
    </row>
    <row r="32" spans="2:37" ht="13.5" customHeight="1" x14ac:dyDescent="0.15">
      <c r="B32" s="56" t="str">
        <f>IF(AH17="","",AH17)</f>
        <v/>
      </c>
      <c r="C32" s="61"/>
      <c r="D32" s="61"/>
      <c r="E32" s="61"/>
      <c r="F32" s="61"/>
      <c r="G32" s="89" t="str">
        <f>IF(AI17="","",AI17)</f>
        <v/>
      </c>
      <c r="H32" s="90"/>
      <c r="I32" s="90"/>
      <c r="J32" s="90"/>
      <c r="K32" s="90"/>
      <c r="L32" s="90"/>
      <c r="M32" s="90"/>
      <c r="N32" s="90"/>
      <c r="O32" s="90"/>
      <c r="P32" s="91"/>
      <c r="Q32" s="89"/>
      <c r="R32" s="91"/>
      <c r="S32" s="58" t="str">
        <f>IF(AJ17="","",AJ17)</f>
        <v/>
      </c>
      <c r="T32" s="59"/>
      <c r="U32" s="59"/>
      <c r="V32" s="58" t="str">
        <f>IF(AK17="","",AK17)</f>
        <v/>
      </c>
      <c r="W32" s="59"/>
      <c r="X32" s="59"/>
      <c r="Y32" s="58" t="str">
        <f t="shared" ref="Y32" si="6">IF(S32="","",S32*V32)</f>
        <v/>
      </c>
      <c r="Z32" s="59"/>
      <c r="AA32" s="59"/>
      <c r="AB32" s="60"/>
      <c r="AH32" s="77" t="s">
        <v>18</v>
      </c>
      <c r="AI32" s="79" t="s">
        <v>39</v>
      </c>
    </row>
    <row r="33" spans="2:35" ht="13.5" customHeight="1" x14ac:dyDescent="0.15">
      <c r="B33" s="62"/>
      <c r="C33" s="61"/>
      <c r="D33" s="61"/>
      <c r="E33" s="61"/>
      <c r="F33" s="61"/>
      <c r="G33" s="71"/>
      <c r="H33" s="72"/>
      <c r="I33" s="72"/>
      <c r="J33" s="72"/>
      <c r="K33" s="72"/>
      <c r="L33" s="72"/>
      <c r="M33" s="72"/>
      <c r="N33" s="72"/>
      <c r="O33" s="72"/>
      <c r="P33" s="73"/>
      <c r="Q33" s="71"/>
      <c r="R33" s="73"/>
      <c r="S33" s="59"/>
      <c r="T33" s="59"/>
      <c r="U33" s="59"/>
      <c r="V33" s="59"/>
      <c r="W33" s="59"/>
      <c r="X33" s="59"/>
      <c r="Y33" s="59"/>
      <c r="Z33" s="59"/>
      <c r="AA33" s="59"/>
      <c r="AB33" s="60"/>
      <c r="AH33" s="78"/>
      <c r="AI33" s="88"/>
    </row>
    <row r="34" spans="2:35" ht="13.5" customHeight="1" x14ac:dyDescent="0.15">
      <c r="B34" s="56" t="str">
        <f>IF(AH18="","",AH18)</f>
        <v/>
      </c>
      <c r="C34" s="61"/>
      <c r="D34" s="61"/>
      <c r="E34" s="61"/>
      <c r="F34" s="61"/>
      <c r="G34" s="89" t="str">
        <f>IF(AI18="","",AI18)</f>
        <v/>
      </c>
      <c r="H34" s="90"/>
      <c r="I34" s="90"/>
      <c r="J34" s="90"/>
      <c r="K34" s="90"/>
      <c r="L34" s="90"/>
      <c r="M34" s="90"/>
      <c r="N34" s="90"/>
      <c r="O34" s="90"/>
      <c r="P34" s="91"/>
      <c r="Q34" s="89"/>
      <c r="R34" s="91"/>
      <c r="S34" s="58" t="str">
        <f>IF(AJ18="","",AJ18)</f>
        <v/>
      </c>
      <c r="T34" s="59"/>
      <c r="U34" s="59"/>
      <c r="V34" s="58" t="str">
        <f>IF(AK18="","",AK18)</f>
        <v/>
      </c>
      <c r="W34" s="59"/>
      <c r="X34" s="59"/>
      <c r="Y34" s="58" t="str">
        <f t="shared" ref="Y34" si="7">IF(S34="","",S34*V34)</f>
        <v/>
      </c>
      <c r="Z34" s="59"/>
      <c r="AA34" s="59"/>
      <c r="AB34" s="60"/>
      <c r="AH34" s="15" t="s">
        <v>20</v>
      </c>
      <c r="AI34" s="16">
        <v>44835</v>
      </c>
    </row>
    <row r="35" spans="2:35" ht="13.5" customHeight="1" x14ac:dyDescent="0.15">
      <c r="B35" s="62"/>
      <c r="C35" s="61"/>
      <c r="D35" s="61"/>
      <c r="E35" s="61"/>
      <c r="F35" s="61"/>
      <c r="G35" s="71"/>
      <c r="H35" s="72"/>
      <c r="I35" s="72"/>
      <c r="J35" s="72"/>
      <c r="K35" s="72"/>
      <c r="L35" s="72"/>
      <c r="M35" s="72"/>
      <c r="N35" s="72"/>
      <c r="O35" s="72"/>
      <c r="P35" s="73"/>
      <c r="Q35" s="71"/>
      <c r="R35" s="73"/>
      <c r="S35" s="59"/>
      <c r="T35" s="59"/>
      <c r="U35" s="59"/>
      <c r="V35" s="59"/>
      <c r="W35" s="59"/>
      <c r="X35" s="59"/>
      <c r="Y35" s="59"/>
      <c r="Z35" s="59"/>
      <c r="AA35" s="59"/>
      <c r="AB35" s="60"/>
    </row>
    <row r="36" spans="2:35" ht="13.5" customHeight="1" x14ac:dyDescent="0.15">
      <c r="B36" s="56" t="str">
        <f>IF(AH19="","",AH19)</f>
        <v/>
      </c>
      <c r="C36" s="61"/>
      <c r="D36" s="61"/>
      <c r="E36" s="61"/>
      <c r="F36" s="61"/>
      <c r="G36" s="89" t="str">
        <f>IF(AI19="","",AI19)</f>
        <v/>
      </c>
      <c r="H36" s="90"/>
      <c r="I36" s="90"/>
      <c r="J36" s="90"/>
      <c r="K36" s="90"/>
      <c r="L36" s="90"/>
      <c r="M36" s="90"/>
      <c r="N36" s="90"/>
      <c r="O36" s="90"/>
      <c r="P36" s="91"/>
      <c r="Q36" s="89"/>
      <c r="R36" s="91"/>
      <c r="S36" s="58" t="str">
        <f>IF(AJ19="","",AJ19)</f>
        <v/>
      </c>
      <c r="T36" s="59"/>
      <c r="U36" s="59"/>
      <c r="V36" s="58" t="str">
        <f>IF(AK19="","",AK19)</f>
        <v/>
      </c>
      <c r="W36" s="59"/>
      <c r="X36" s="59"/>
      <c r="Y36" s="58" t="str">
        <f t="shared" ref="Y36" si="8">IF(S36="","",S36*V36)</f>
        <v/>
      </c>
      <c r="Z36" s="59"/>
      <c r="AA36" s="59"/>
      <c r="AB36" s="60"/>
    </row>
    <row r="37" spans="2:35" ht="13.5" customHeight="1" x14ac:dyDescent="0.15">
      <c r="B37" s="62"/>
      <c r="C37" s="61"/>
      <c r="D37" s="61"/>
      <c r="E37" s="61"/>
      <c r="F37" s="61"/>
      <c r="G37" s="71"/>
      <c r="H37" s="72"/>
      <c r="I37" s="72"/>
      <c r="J37" s="72"/>
      <c r="K37" s="72"/>
      <c r="L37" s="72"/>
      <c r="M37" s="72"/>
      <c r="N37" s="72"/>
      <c r="O37" s="72"/>
      <c r="P37" s="73"/>
      <c r="Q37" s="71"/>
      <c r="R37" s="73"/>
      <c r="S37" s="59"/>
      <c r="T37" s="59"/>
      <c r="U37" s="59"/>
      <c r="V37" s="59"/>
      <c r="W37" s="59"/>
      <c r="X37" s="59"/>
      <c r="Y37" s="59"/>
      <c r="Z37" s="59"/>
      <c r="AA37" s="59"/>
      <c r="AB37" s="60"/>
    </row>
    <row r="38" spans="2:35" ht="13.5" customHeight="1" x14ac:dyDescent="0.15">
      <c r="B38" s="56" t="str">
        <f>IF(AH20="","",AH20)</f>
        <v/>
      </c>
      <c r="C38" s="61"/>
      <c r="D38" s="61"/>
      <c r="E38" s="61"/>
      <c r="F38" s="61"/>
      <c r="G38" s="89" t="str">
        <f>IF(AI20="","",AI20)</f>
        <v/>
      </c>
      <c r="H38" s="90"/>
      <c r="I38" s="90"/>
      <c r="J38" s="90"/>
      <c r="K38" s="90"/>
      <c r="L38" s="90"/>
      <c r="M38" s="90"/>
      <c r="N38" s="90"/>
      <c r="O38" s="90"/>
      <c r="P38" s="91"/>
      <c r="Q38" s="89"/>
      <c r="R38" s="91"/>
      <c r="S38" s="58" t="str">
        <f>IF(AJ20="","",AJ20)</f>
        <v/>
      </c>
      <c r="T38" s="59"/>
      <c r="U38" s="59"/>
      <c r="V38" s="58" t="str">
        <f>IF(AK20="","",AK20)</f>
        <v/>
      </c>
      <c r="W38" s="59"/>
      <c r="X38" s="59"/>
      <c r="Y38" s="58" t="str">
        <f t="shared" ref="Y38" si="9">IF(S38="","",S38*V38)</f>
        <v/>
      </c>
      <c r="Z38" s="59"/>
      <c r="AA38" s="59"/>
      <c r="AB38" s="60"/>
    </row>
    <row r="39" spans="2:35" ht="13.5" customHeight="1" x14ac:dyDescent="0.15">
      <c r="B39" s="62"/>
      <c r="C39" s="61"/>
      <c r="D39" s="61"/>
      <c r="E39" s="61"/>
      <c r="F39" s="61"/>
      <c r="G39" s="71"/>
      <c r="H39" s="72"/>
      <c r="I39" s="72"/>
      <c r="J39" s="72"/>
      <c r="K39" s="72"/>
      <c r="L39" s="72"/>
      <c r="M39" s="72"/>
      <c r="N39" s="72"/>
      <c r="O39" s="72"/>
      <c r="P39" s="73"/>
      <c r="Q39" s="71"/>
      <c r="R39" s="73"/>
      <c r="S39" s="59"/>
      <c r="T39" s="59"/>
      <c r="U39" s="59"/>
      <c r="V39" s="59"/>
      <c r="W39" s="59"/>
      <c r="X39" s="59"/>
      <c r="Y39" s="59"/>
      <c r="Z39" s="59"/>
      <c r="AA39" s="59"/>
      <c r="AB39" s="60"/>
    </row>
    <row r="40" spans="2:35" ht="15" customHeight="1" x14ac:dyDescent="0.15">
      <c r="B40" s="56" t="str">
        <f>IF(AH21="","",AH21)</f>
        <v/>
      </c>
      <c r="C40" s="61"/>
      <c r="D40" s="61"/>
      <c r="E40" s="61"/>
      <c r="F40" s="61"/>
      <c r="G40" s="89" t="str">
        <f>IF(AI21="","",AI21)</f>
        <v/>
      </c>
      <c r="H40" s="90"/>
      <c r="I40" s="90"/>
      <c r="J40" s="90"/>
      <c r="K40" s="90"/>
      <c r="L40" s="90"/>
      <c r="M40" s="90"/>
      <c r="N40" s="90"/>
      <c r="O40" s="90"/>
      <c r="P40" s="91"/>
      <c r="Q40" s="89"/>
      <c r="R40" s="91"/>
      <c r="S40" s="58" t="str">
        <f>IF(AJ21="","",AJ21)</f>
        <v/>
      </c>
      <c r="T40" s="59"/>
      <c r="U40" s="59"/>
      <c r="V40" s="58" t="str">
        <f>IF(AK21="","",AK21)</f>
        <v/>
      </c>
      <c r="W40" s="59"/>
      <c r="X40" s="59"/>
      <c r="Y40" s="58" t="str">
        <f t="shared" ref="Y40" si="10">IF(S40="","",S40*V40)</f>
        <v/>
      </c>
      <c r="Z40" s="59"/>
      <c r="AA40" s="59"/>
      <c r="AB40" s="60"/>
      <c r="AH40" s="10"/>
    </row>
    <row r="41" spans="2:35" ht="13.5" customHeight="1" x14ac:dyDescent="0.15">
      <c r="B41" s="62"/>
      <c r="C41" s="61"/>
      <c r="D41" s="61"/>
      <c r="E41" s="61"/>
      <c r="F41" s="61"/>
      <c r="G41" s="71"/>
      <c r="H41" s="72"/>
      <c r="I41" s="72"/>
      <c r="J41" s="72"/>
      <c r="K41" s="72"/>
      <c r="L41" s="72"/>
      <c r="M41" s="72"/>
      <c r="N41" s="72"/>
      <c r="O41" s="72"/>
      <c r="P41" s="73"/>
      <c r="Q41" s="71"/>
      <c r="R41" s="73"/>
      <c r="S41" s="59"/>
      <c r="T41" s="59"/>
      <c r="U41" s="59"/>
      <c r="V41" s="59"/>
      <c r="W41" s="59"/>
      <c r="X41" s="59"/>
      <c r="Y41" s="59"/>
      <c r="Z41" s="59"/>
      <c r="AA41" s="59"/>
      <c r="AB41" s="60"/>
    </row>
    <row r="42" spans="2:35" ht="13.5" customHeight="1" x14ac:dyDescent="0.15">
      <c r="B42" s="56" t="str">
        <f>IF(AH22="","",AH22)</f>
        <v/>
      </c>
      <c r="C42" s="61"/>
      <c r="D42" s="61"/>
      <c r="E42" s="61"/>
      <c r="F42" s="61"/>
      <c r="G42" s="89" t="str">
        <f>IF(AI22="","",AI22)</f>
        <v/>
      </c>
      <c r="H42" s="90"/>
      <c r="I42" s="90"/>
      <c r="J42" s="90"/>
      <c r="K42" s="90"/>
      <c r="L42" s="90"/>
      <c r="M42" s="90"/>
      <c r="N42" s="90"/>
      <c r="O42" s="90"/>
      <c r="P42" s="91"/>
      <c r="Q42" s="89"/>
      <c r="R42" s="91"/>
      <c r="S42" s="58" t="str">
        <f>IF(AJ22="","",AJ22)</f>
        <v/>
      </c>
      <c r="T42" s="59"/>
      <c r="U42" s="59"/>
      <c r="V42" s="58" t="str">
        <f>IF(AK22="","",AK22)</f>
        <v/>
      </c>
      <c r="W42" s="59"/>
      <c r="X42" s="59"/>
      <c r="Y42" s="58" t="str">
        <f t="shared" ref="Y42" si="11">IF(S42="","",S42*V42)</f>
        <v/>
      </c>
      <c r="Z42" s="59"/>
      <c r="AA42" s="59"/>
      <c r="AB42" s="60"/>
    </row>
    <row r="43" spans="2:35" ht="13.5" customHeight="1" x14ac:dyDescent="0.15">
      <c r="B43" s="62"/>
      <c r="C43" s="61"/>
      <c r="D43" s="61"/>
      <c r="E43" s="61"/>
      <c r="F43" s="61"/>
      <c r="G43" s="71"/>
      <c r="H43" s="72"/>
      <c r="I43" s="72"/>
      <c r="J43" s="72"/>
      <c r="K43" s="72"/>
      <c r="L43" s="72"/>
      <c r="M43" s="72"/>
      <c r="N43" s="72"/>
      <c r="O43" s="72"/>
      <c r="P43" s="73"/>
      <c r="Q43" s="71"/>
      <c r="R43" s="73"/>
      <c r="S43" s="59"/>
      <c r="T43" s="59"/>
      <c r="U43" s="59"/>
      <c r="V43" s="59"/>
      <c r="W43" s="59"/>
      <c r="X43" s="59"/>
      <c r="Y43" s="59"/>
      <c r="Z43" s="59"/>
      <c r="AA43" s="59"/>
      <c r="AB43" s="60"/>
    </row>
    <row r="44" spans="2:35" ht="13.5" customHeight="1" x14ac:dyDescent="0.15">
      <c r="B44" s="56" t="str">
        <f>IF(AH23="","",AH23)</f>
        <v/>
      </c>
      <c r="C44" s="61"/>
      <c r="D44" s="61"/>
      <c r="E44" s="61"/>
      <c r="F44" s="61"/>
      <c r="G44" s="89" t="str">
        <f>IF(AI23="","",AI23)</f>
        <v/>
      </c>
      <c r="H44" s="90"/>
      <c r="I44" s="90"/>
      <c r="J44" s="90"/>
      <c r="K44" s="90"/>
      <c r="L44" s="90"/>
      <c r="M44" s="90"/>
      <c r="N44" s="90"/>
      <c r="O44" s="90"/>
      <c r="P44" s="91"/>
      <c r="Q44" s="89"/>
      <c r="R44" s="91"/>
      <c r="S44" s="58" t="str">
        <f>IF(AJ23="","",AJ23)</f>
        <v/>
      </c>
      <c r="T44" s="59"/>
      <c r="U44" s="59"/>
      <c r="V44" s="58" t="str">
        <f>IF(AK23="","",AK23)</f>
        <v/>
      </c>
      <c r="W44" s="59"/>
      <c r="X44" s="59"/>
      <c r="Y44" s="58" t="str">
        <f t="shared" ref="Y44" si="12">IF(S44="","",S44*V44)</f>
        <v/>
      </c>
      <c r="Z44" s="59"/>
      <c r="AA44" s="59"/>
      <c r="AB44" s="60"/>
    </row>
    <row r="45" spans="2:35" ht="13.5" customHeight="1" x14ac:dyDescent="0.15">
      <c r="B45" s="62"/>
      <c r="C45" s="61"/>
      <c r="D45" s="61"/>
      <c r="E45" s="61"/>
      <c r="F45" s="61"/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71"/>
      <c r="R45" s="73"/>
      <c r="S45" s="59"/>
      <c r="T45" s="59"/>
      <c r="U45" s="59"/>
      <c r="V45" s="59"/>
      <c r="W45" s="59"/>
      <c r="X45" s="59"/>
      <c r="Y45" s="59"/>
      <c r="Z45" s="59"/>
      <c r="AA45" s="59"/>
      <c r="AB45" s="60"/>
    </row>
    <row r="46" spans="2:35" ht="13.5" customHeight="1" x14ac:dyDescent="0.15">
      <c r="B46" s="56" t="str">
        <f>IF(AH24="","",AH24)</f>
        <v/>
      </c>
      <c r="C46" s="61"/>
      <c r="D46" s="61"/>
      <c r="E46" s="61"/>
      <c r="F46" s="61"/>
      <c r="G46" s="89" t="str">
        <f>IF(AI24="","",AI24)</f>
        <v/>
      </c>
      <c r="H46" s="90"/>
      <c r="I46" s="90"/>
      <c r="J46" s="90"/>
      <c r="K46" s="90"/>
      <c r="L46" s="90"/>
      <c r="M46" s="90"/>
      <c r="N46" s="90"/>
      <c r="O46" s="90"/>
      <c r="P46" s="91"/>
      <c r="Q46" s="89"/>
      <c r="R46" s="91"/>
      <c r="S46" s="58" t="str">
        <f>IF(AJ24="","",AJ24)</f>
        <v/>
      </c>
      <c r="T46" s="59"/>
      <c r="U46" s="59"/>
      <c r="V46" s="58" t="str">
        <f>IF(AK24="","",AK24)</f>
        <v/>
      </c>
      <c r="W46" s="59"/>
      <c r="X46" s="59"/>
      <c r="Y46" s="58" t="str">
        <f t="shared" ref="Y46" si="13">IF(S46="","",S46*V46)</f>
        <v/>
      </c>
      <c r="Z46" s="59"/>
      <c r="AA46" s="59"/>
      <c r="AB46" s="60"/>
    </row>
    <row r="47" spans="2:35" ht="13.5" customHeight="1" x14ac:dyDescent="0.15">
      <c r="B47" s="62"/>
      <c r="C47" s="61"/>
      <c r="D47" s="61"/>
      <c r="E47" s="61"/>
      <c r="F47" s="61"/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71"/>
      <c r="R47" s="73"/>
      <c r="S47" s="59"/>
      <c r="T47" s="59"/>
      <c r="U47" s="59"/>
      <c r="V47" s="59"/>
      <c r="W47" s="59"/>
      <c r="X47" s="59"/>
      <c r="Y47" s="59"/>
      <c r="Z47" s="59"/>
      <c r="AA47" s="59"/>
      <c r="AB47" s="60"/>
    </row>
    <row r="48" spans="2:35" ht="13.5" customHeight="1" x14ac:dyDescent="0.15">
      <c r="B48" s="56" t="str">
        <f>IF(AH25="","",AH25)</f>
        <v/>
      </c>
      <c r="C48" s="61"/>
      <c r="D48" s="61"/>
      <c r="E48" s="61"/>
      <c r="F48" s="61"/>
      <c r="G48" s="89" t="str">
        <f>IF(AI25="","",AI25)</f>
        <v/>
      </c>
      <c r="H48" s="90"/>
      <c r="I48" s="90"/>
      <c r="J48" s="90"/>
      <c r="K48" s="90"/>
      <c r="L48" s="90"/>
      <c r="M48" s="90"/>
      <c r="N48" s="90"/>
      <c r="O48" s="90"/>
      <c r="P48" s="91"/>
      <c r="Q48" s="89"/>
      <c r="R48" s="91"/>
      <c r="S48" s="58" t="str">
        <f>IF(AJ25="","",AJ25)</f>
        <v/>
      </c>
      <c r="T48" s="59"/>
      <c r="U48" s="59"/>
      <c r="V48" s="58" t="str">
        <f>IF(AK25="","",AK25)</f>
        <v/>
      </c>
      <c r="W48" s="59"/>
      <c r="X48" s="59"/>
      <c r="Y48" s="58" t="str">
        <f t="shared" ref="Y48" si="14">IF(S48="","",S48*V48)</f>
        <v/>
      </c>
      <c r="Z48" s="59"/>
      <c r="AA48" s="59"/>
      <c r="AB48" s="60"/>
    </row>
    <row r="49" spans="2:28" ht="13.5" customHeight="1" x14ac:dyDescent="0.15">
      <c r="B49" s="62"/>
      <c r="C49" s="61"/>
      <c r="D49" s="61"/>
      <c r="E49" s="61"/>
      <c r="F49" s="61"/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71"/>
      <c r="R49" s="73"/>
      <c r="S49" s="59"/>
      <c r="T49" s="59"/>
      <c r="U49" s="59"/>
      <c r="V49" s="59"/>
      <c r="W49" s="59"/>
      <c r="X49" s="59"/>
      <c r="Y49" s="59"/>
      <c r="Z49" s="59"/>
      <c r="AA49" s="59"/>
      <c r="AB49" s="60"/>
    </row>
    <row r="50" spans="2:28" ht="13.5" customHeight="1" x14ac:dyDescent="0.15">
      <c r="B50" s="56" t="str">
        <f>IF(AH26="","",AH26)</f>
        <v/>
      </c>
      <c r="C50" s="61"/>
      <c r="D50" s="61"/>
      <c r="E50" s="61"/>
      <c r="F50" s="61"/>
      <c r="G50" s="89" t="str">
        <f>IF(AI26="","",AI26)</f>
        <v/>
      </c>
      <c r="H50" s="90"/>
      <c r="I50" s="90"/>
      <c r="J50" s="90"/>
      <c r="K50" s="90"/>
      <c r="L50" s="90"/>
      <c r="M50" s="90"/>
      <c r="N50" s="90"/>
      <c r="O50" s="90"/>
      <c r="P50" s="91"/>
      <c r="Q50" s="89"/>
      <c r="R50" s="91"/>
      <c r="S50" s="58" t="str">
        <f>IF(AJ26="","",AJ26)</f>
        <v/>
      </c>
      <c r="T50" s="59"/>
      <c r="U50" s="59"/>
      <c r="V50" s="58" t="str">
        <f>IF(AK26="","",AK26)</f>
        <v/>
      </c>
      <c r="W50" s="59"/>
      <c r="X50" s="59"/>
      <c r="Y50" s="58" t="str">
        <f t="shared" ref="Y50" si="15">IF(S50="","",S50*V50)</f>
        <v/>
      </c>
      <c r="Z50" s="59"/>
      <c r="AA50" s="59"/>
      <c r="AB50" s="60"/>
    </row>
    <row r="51" spans="2:28" ht="13.5" customHeight="1" x14ac:dyDescent="0.15">
      <c r="B51" s="62"/>
      <c r="C51" s="61"/>
      <c r="D51" s="61"/>
      <c r="E51" s="61"/>
      <c r="F51" s="61"/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71"/>
      <c r="R51" s="73"/>
      <c r="S51" s="59"/>
      <c r="T51" s="59"/>
      <c r="U51" s="59"/>
      <c r="V51" s="59"/>
      <c r="W51" s="59"/>
      <c r="X51" s="59"/>
      <c r="Y51" s="59"/>
      <c r="Z51" s="59"/>
      <c r="AA51" s="59"/>
      <c r="AB51" s="60"/>
    </row>
    <row r="52" spans="2:28" ht="13.5" customHeight="1" x14ac:dyDescent="0.15">
      <c r="B52" s="56" t="str">
        <f>IF(AH27="","",AH27)</f>
        <v/>
      </c>
      <c r="C52" s="61"/>
      <c r="D52" s="61"/>
      <c r="E52" s="61"/>
      <c r="F52" s="61"/>
      <c r="G52" s="89" t="str">
        <f>IF(AI27="","",AI27)</f>
        <v/>
      </c>
      <c r="H52" s="90"/>
      <c r="I52" s="90"/>
      <c r="J52" s="90"/>
      <c r="K52" s="90"/>
      <c r="L52" s="90"/>
      <c r="M52" s="90"/>
      <c r="N52" s="90"/>
      <c r="O52" s="90"/>
      <c r="P52" s="91"/>
      <c r="Q52" s="89"/>
      <c r="R52" s="91"/>
      <c r="S52" s="58" t="str">
        <f>IF(AJ27="","",AJ27)</f>
        <v/>
      </c>
      <c r="T52" s="59"/>
      <c r="U52" s="59"/>
      <c r="V52" s="58" t="str">
        <f>IF(AK27="","",AK27)</f>
        <v/>
      </c>
      <c r="W52" s="59"/>
      <c r="X52" s="59"/>
      <c r="Y52" s="58" t="str">
        <f t="shared" ref="Y52" si="16">IF(S52="","",S52*V52)</f>
        <v/>
      </c>
      <c r="Z52" s="59"/>
      <c r="AA52" s="59"/>
      <c r="AB52" s="60"/>
    </row>
    <row r="53" spans="2:28" ht="13.5" customHeight="1" x14ac:dyDescent="0.15">
      <c r="B53" s="62"/>
      <c r="C53" s="61"/>
      <c r="D53" s="61"/>
      <c r="E53" s="61"/>
      <c r="F53" s="61"/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71"/>
      <c r="R53" s="73"/>
      <c r="S53" s="59"/>
      <c r="T53" s="59"/>
      <c r="U53" s="59"/>
      <c r="V53" s="59"/>
      <c r="W53" s="59"/>
      <c r="X53" s="59"/>
      <c r="Y53" s="59"/>
      <c r="Z53" s="59"/>
      <c r="AA53" s="59"/>
      <c r="AB53" s="60"/>
    </row>
    <row r="54" spans="2:28" ht="13.5" customHeight="1" x14ac:dyDescent="0.15">
      <c r="B54" s="56" t="str">
        <f>IF(AH28="","",AH28)</f>
        <v/>
      </c>
      <c r="C54" s="61"/>
      <c r="D54" s="61"/>
      <c r="E54" s="61"/>
      <c r="F54" s="61"/>
      <c r="G54" s="89" t="str">
        <f>IF(AI28="","",AI28)</f>
        <v/>
      </c>
      <c r="H54" s="90"/>
      <c r="I54" s="90"/>
      <c r="J54" s="90"/>
      <c r="K54" s="90"/>
      <c r="L54" s="90"/>
      <c r="M54" s="90"/>
      <c r="N54" s="90"/>
      <c r="O54" s="90"/>
      <c r="P54" s="91"/>
      <c r="Q54" s="89"/>
      <c r="R54" s="91"/>
      <c r="S54" s="58" t="str">
        <f>IF(AJ28="","",AJ28)</f>
        <v/>
      </c>
      <c r="T54" s="59"/>
      <c r="U54" s="59"/>
      <c r="V54" s="58" t="str">
        <f>IF(AK28="","",AK28)</f>
        <v/>
      </c>
      <c r="W54" s="59"/>
      <c r="X54" s="59"/>
      <c r="Y54" s="58" t="str">
        <f t="shared" ref="Y54" si="17">IF(S54="","",S54*V54)</f>
        <v/>
      </c>
      <c r="Z54" s="59"/>
      <c r="AA54" s="59"/>
      <c r="AB54" s="60"/>
    </row>
    <row r="55" spans="2:28" ht="13.5" customHeight="1" x14ac:dyDescent="0.15">
      <c r="B55" s="62"/>
      <c r="C55" s="61"/>
      <c r="D55" s="61"/>
      <c r="E55" s="61"/>
      <c r="F55" s="61"/>
      <c r="G55" s="71"/>
      <c r="H55" s="72"/>
      <c r="I55" s="72"/>
      <c r="J55" s="72"/>
      <c r="K55" s="72"/>
      <c r="L55" s="72"/>
      <c r="M55" s="72"/>
      <c r="N55" s="72"/>
      <c r="O55" s="72"/>
      <c r="P55" s="73"/>
      <c r="Q55" s="71"/>
      <c r="R55" s="73"/>
      <c r="S55" s="59"/>
      <c r="T55" s="59"/>
      <c r="U55" s="59"/>
      <c r="V55" s="59"/>
      <c r="W55" s="59"/>
      <c r="X55" s="59"/>
      <c r="Y55" s="59"/>
      <c r="Z55" s="59"/>
      <c r="AA55" s="59"/>
      <c r="AB55" s="60"/>
    </row>
    <row r="56" spans="2:28" ht="13.5" customHeight="1" x14ac:dyDescent="0.15">
      <c r="B56" s="56" t="str">
        <f>IF(AH29="","",AH29)</f>
        <v/>
      </c>
      <c r="C56" s="61"/>
      <c r="D56" s="61"/>
      <c r="E56" s="61"/>
      <c r="F56" s="61"/>
      <c r="G56" s="89" t="str">
        <f>IF(AI29="","",AI29)</f>
        <v/>
      </c>
      <c r="H56" s="90"/>
      <c r="I56" s="90"/>
      <c r="J56" s="90"/>
      <c r="K56" s="90"/>
      <c r="L56" s="90"/>
      <c r="M56" s="90"/>
      <c r="N56" s="90"/>
      <c r="O56" s="90"/>
      <c r="P56" s="91"/>
      <c r="Q56" s="89"/>
      <c r="R56" s="91"/>
      <c r="S56" s="58" t="str">
        <f>IF(AJ29="","",AJ29)</f>
        <v/>
      </c>
      <c r="T56" s="59"/>
      <c r="U56" s="59"/>
      <c r="V56" s="58" t="str">
        <f>IF(AK29="","",AK29)</f>
        <v/>
      </c>
      <c r="W56" s="59"/>
      <c r="X56" s="59"/>
      <c r="Y56" s="58" t="str">
        <f t="shared" ref="Y56" si="18">IF(S56="","",S56*V56)</f>
        <v/>
      </c>
      <c r="Z56" s="59"/>
      <c r="AA56" s="59"/>
      <c r="AB56" s="60"/>
    </row>
    <row r="57" spans="2:28" ht="13.5" customHeight="1" x14ac:dyDescent="0.15">
      <c r="B57" s="94"/>
      <c r="C57" s="95"/>
      <c r="D57" s="95"/>
      <c r="E57" s="95"/>
      <c r="F57" s="95"/>
      <c r="G57" s="106"/>
      <c r="H57" s="107"/>
      <c r="I57" s="107"/>
      <c r="J57" s="107"/>
      <c r="K57" s="107"/>
      <c r="L57" s="107"/>
      <c r="M57" s="107"/>
      <c r="N57" s="107"/>
      <c r="O57" s="107"/>
      <c r="P57" s="108"/>
      <c r="Q57" s="106"/>
      <c r="R57" s="108"/>
      <c r="S57" s="96"/>
      <c r="T57" s="96"/>
      <c r="U57" s="96"/>
      <c r="V57" s="96"/>
      <c r="W57" s="96"/>
      <c r="X57" s="96"/>
      <c r="Y57" s="96"/>
      <c r="Z57" s="96"/>
      <c r="AA57" s="96"/>
      <c r="AB57" s="97"/>
    </row>
    <row r="58" spans="2:28" ht="13.9" customHeight="1" x14ac:dyDescent="0.1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52" t="s">
        <v>55</v>
      </c>
      <c r="T58" s="52"/>
      <c r="U58" s="52"/>
      <c r="V58" s="52"/>
      <c r="W58" s="52"/>
      <c r="X58" s="52"/>
      <c r="Y58" s="98">
        <f>SUM(Y18:AB57)</f>
        <v>81500</v>
      </c>
      <c r="Z58" s="98"/>
      <c r="AA58" s="98"/>
      <c r="AB58" s="98"/>
    </row>
    <row r="59" spans="2:28" ht="13.9" customHeight="1" x14ac:dyDescent="0.1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52"/>
      <c r="T59" s="52"/>
      <c r="U59" s="52"/>
      <c r="V59" s="52"/>
      <c r="W59" s="52"/>
      <c r="X59" s="52"/>
      <c r="Y59" s="98"/>
      <c r="Z59" s="98"/>
      <c r="AA59" s="98"/>
      <c r="AB59" s="98"/>
    </row>
    <row r="60" spans="2:28" ht="13.9" customHeight="1" x14ac:dyDescent="0.2">
      <c r="B60" s="14"/>
      <c r="C60" s="14"/>
      <c r="D60" s="14"/>
      <c r="E60" s="14"/>
      <c r="F60" s="14"/>
      <c r="G60" s="46" t="s">
        <v>56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99" t="s">
        <v>57</v>
      </c>
      <c r="T60" s="99"/>
      <c r="U60" s="99"/>
      <c r="V60" s="99"/>
      <c r="W60" s="99"/>
      <c r="X60" s="99"/>
      <c r="Y60" s="100">
        <f ca="1">SUMIF($Q$18:$Y$57,"",$Y$18:$Y$57)</f>
        <v>27500</v>
      </c>
      <c r="Z60" s="101"/>
      <c r="AA60" s="101"/>
      <c r="AB60" s="102"/>
    </row>
    <row r="61" spans="2:28" ht="13.9" customHeight="1" x14ac:dyDescent="0.1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99"/>
      <c r="T61" s="99"/>
      <c r="U61" s="99"/>
      <c r="V61" s="99"/>
      <c r="W61" s="99"/>
      <c r="X61" s="99"/>
      <c r="Y61" s="103"/>
      <c r="Z61" s="104"/>
      <c r="AA61" s="104"/>
      <c r="AB61" s="105"/>
    </row>
    <row r="62" spans="2:28" ht="13.9" customHeight="1" x14ac:dyDescent="0.1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99" t="s">
        <v>58</v>
      </c>
      <c r="T62" s="99"/>
      <c r="U62" s="99"/>
      <c r="V62" s="99"/>
      <c r="W62" s="99"/>
      <c r="X62" s="99"/>
      <c r="Y62" s="100">
        <f ca="1">SUMIF($Q$18:$Y$57,"※",$Y$18:$Y$57)</f>
        <v>54000</v>
      </c>
      <c r="Z62" s="101"/>
      <c r="AA62" s="101"/>
      <c r="AB62" s="102"/>
    </row>
    <row r="63" spans="2:28" ht="13.9" customHeight="1" x14ac:dyDescent="0.1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99"/>
      <c r="T63" s="99"/>
      <c r="U63" s="99"/>
      <c r="V63" s="99"/>
      <c r="W63" s="99"/>
      <c r="X63" s="99"/>
      <c r="Y63" s="103"/>
      <c r="Z63" s="104"/>
      <c r="AA63" s="104"/>
      <c r="AB63" s="105"/>
    </row>
    <row r="66" spans="2:28" x14ac:dyDescent="0.15">
      <c r="B66" s="41" t="s">
        <v>16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</row>
    <row r="67" spans="2:28" x14ac:dyDescent="0.1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2:28" x14ac:dyDescent="0.15">
      <c r="B68" s="14" t="s">
        <v>17</v>
      </c>
      <c r="C68" s="14"/>
      <c r="D68" s="92" t="str">
        <f>IF(AI32="","",AI32)</f>
        <v>○○銀行　○○支店
口座番号１２３４５６　アアアアアア</v>
      </c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14"/>
      <c r="U68" s="14"/>
      <c r="V68" s="14"/>
      <c r="W68" s="14"/>
      <c r="X68" s="14"/>
      <c r="Y68" s="14"/>
      <c r="Z68" s="14"/>
      <c r="AA68" s="14"/>
      <c r="AB68" s="14"/>
    </row>
    <row r="69" spans="2:28" x14ac:dyDescent="0.15"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2:28" x14ac:dyDescent="0.15">
      <c r="B70" s="2" t="s">
        <v>19</v>
      </c>
      <c r="F70" s="93">
        <f>IF(AI34="","",AI34)</f>
        <v>44835</v>
      </c>
      <c r="G70" s="93"/>
      <c r="H70" s="93"/>
      <c r="I70" s="93"/>
      <c r="J70" s="93"/>
      <c r="K70" s="93"/>
    </row>
  </sheetData>
  <mergeCells count="150">
    <mergeCell ref="Q18:R19"/>
    <mergeCell ref="Q20:R21"/>
    <mergeCell ref="Q22:R23"/>
    <mergeCell ref="Q36:R37"/>
    <mergeCell ref="Q38:R39"/>
    <mergeCell ref="G36:P37"/>
    <mergeCell ref="G38:P39"/>
    <mergeCell ref="G40:P41"/>
    <mergeCell ref="G42:P43"/>
    <mergeCell ref="G20:P21"/>
    <mergeCell ref="G22:P23"/>
    <mergeCell ref="G24:P25"/>
    <mergeCell ref="G26:P27"/>
    <mergeCell ref="G28:P29"/>
    <mergeCell ref="G30:P31"/>
    <mergeCell ref="Q24:R25"/>
    <mergeCell ref="Q26:R27"/>
    <mergeCell ref="Q28:R29"/>
    <mergeCell ref="Q30:R31"/>
    <mergeCell ref="Q32:R33"/>
    <mergeCell ref="Q34:R35"/>
    <mergeCell ref="Q40:R41"/>
    <mergeCell ref="Q42:R43"/>
    <mergeCell ref="D68:S69"/>
    <mergeCell ref="F70:K70"/>
    <mergeCell ref="B56:F57"/>
    <mergeCell ref="S56:U57"/>
    <mergeCell ref="V56:X57"/>
    <mergeCell ref="Y56:AB57"/>
    <mergeCell ref="S58:X59"/>
    <mergeCell ref="Y58:AB59"/>
    <mergeCell ref="S60:X61"/>
    <mergeCell ref="Y60:AB61"/>
    <mergeCell ref="S62:X63"/>
    <mergeCell ref="Y62:AB63"/>
    <mergeCell ref="G56:P57"/>
    <mergeCell ref="Q56:R57"/>
    <mergeCell ref="B52:F53"/>
    <mergeCell ref="S52:U53"/>
    <mergeCell ref="V52:X53"/>
    <mergeCell ref="Y52:AB53"/>
    <mergeCell ref="B54:F55"/>
    <mergeCell ref="S54:U55"/>
    <mergeCell ref="V54:X55"/>
    <mergeCell ref="Y54:AB55"/>
    <mergeCell ref="B48:F49"/>
    <mergeCell ref="S48:U49"/>
    <mergeCell ref="V48:X49"/>
    <mergeCell ref="Y48:AB49"/>
    <mergeCell ref="B50:F51"/>
    <mergeCell ref="S50:U51"/>
    <mergeCell ref="V50:X51"/>
    <mergeCell ref="Y50:AB51"/>
    <mergeCell ref="G48:P49"/>
    <mergeCell ref="G50:P51"/>
    <mergeCell ref="G52:P53"/>
    <mergeCell ref="G54:P55"/>
    <mergeCell ref="Q52:R53"/>
    <mergeCell ref="Q54:R55"/>
    <mergeCell ref="Q48:R49"/>
    <mergeCell ref="Q50:R51"/>
    <mergeCell ref="B44:F45"/>
    <mergeCell ref="S44:U45"/>
    <mergeCell ref="V44:X45"/>
    <mergeCell ref="Y44:AB45"/>
    <mergeCell ref="B46:F47"/>
    <mergeCell ref="S46:U47"/>
    <mergeCell ref="V46:X47"/>
    <mergeCell ref="Y46:AB47"/>
    <mergeCell ref="B40:F41"/>
    <mergeCell ref="S40:U41"/>
    <mergeCell ref="V40:X41"/>
    <mergeCell ref="Y40:AB41"/>
    <mergeCell ref="B42:F43"/>
    <mergeCell ref="S42:U43"/>
    <mergeCell ref="V42:X43"/>
    <mergeCell ref="Y42:AB43"/>
    <mergeCell ref="G44:P45"/>
    <mergeCell ref="G46:P47"/>
    <mergeCell ref="Q44:R45"/>
    <mergeCell ref="Q46:R47"/>
    <mergeCell ref="B36:F37"/>
    <mergeCell ref="S36:U37"/>
    <mergeCell ref="V36:X37"/>
    <mergeCell ref="Y36:AB37"/>
    <mergeCell ref="B38:F39"/>
    <mergeCell ref="S38:U39"/>
    <mergeCell ref="V38:X39"/>
    <mergeCell ref="Y38:AB39"/>
    <mergeCell ref="AI32:AI33"/>
    <mergeCell ref="B34:F35"/>
    <mergeCell ref="S34:U35"/>
    <mergeCell ref="V34:X35"/>
    <mergeCell ref="Y34:AB35"/>
    <mergeCell ref="G32:P33"/>
    <mergeCell ref="G34:P35"/>
    <mergeCell ref="B32:F33"/>
    <mergeCell ref="S32:U33"/>
    <mergeCell ref="V32:X33"/>
    <mergeCell ref="Y32:AB33"/>
    <mergeCell ref="AH32:AH33"/>
    <mergeCell ref="B28:F29"/>
    <mergeCell ref="S28:U29"/>
    <mergeCell ref="V28:X29"/>
    <mergeCell ref="Y28:AB29"/>
    <mergeCell ref="B30:F31"/>
    <mergeCell ref="S30:U31"/>
    <mergeCell ref="V30:X31"/>
    <mergeCell ref="Y30:AB31"/>
    <mergeCell ref="B24:F25"/>
    <mergeCell ref="S24:U25"/>
    <mergeCell ref="V24:X25"/>
    <mergeCell ref="Y24:AB25"/>
    <mergeCell ref="B26:F27"/>
    <mergeCell ref="S26:U27"/>
    <mergeCell ref="V26:X27"/>
    <mergeCell ref="Y26:AB27"/>
    <mergeCell ref="AG4:AG14"/>
    <mergeCell ref="C5:F5"/>
    <mergeCell ref="AH5:AH6"/>
    <mergeCell ref="AI5:AI6"/>
    <mergeCell ref="B6:L7"/>
    <mergeCell ref="S7:Y8"/>
    <mergeCell ref="B8:L8"/>
    <mergeCell ref="B13:H14"/>
    <mergeCell ref="L13:V14"/>
    <mergeCell ref="A1:G1"/>
    <mergeCell ref="V1:W1"/>
    <mergeCell ref="AF1:AF22"/>
    <mergeCell ref="B3:J3"/>
    <mergeCell ref="U3:X3"/>
    <mergeCell ref="Y3:AC3"/>
    <mergeCell ref="B16:F17"/>
    <mergeCell ref="G16:R17"/>
    <mergeCell ref="S16:U17"/>
    <mergeCell ref="V16:X17"/>
    <mergeCell ref="B20:F21"/>
    <mergeCell ref="S20:U21"/>
    <mergeCell ref="V20:X21"/>
    <mergeCell ref="Y20:AB21"/>
    <mergeCell ref="B22:F23"/>
    <mergeCell ref="S22:U23"/>
    <mergeCell ref="V22:X23"/>
    <mergeCell ref="Y22:AB23"/>
    <mergeCell ref="Y16:AB17"/>
    <mergeCell ref="B18:F19"/>
    <mergeCell ref="S18:U19"/>
    <mergeCell ref="V18:X19"/>
    <mergeCell ref="Y18:AB19"/>
    <mergeCell ref="G18:P19"/>
  </mergeCells>
  <phoneticPr fontId="1"/>
  <dataValidations count="1">
    <dataValidation type="list" allowBlank="1" showInputMessage="1" showErrorMessage="1" sqref="K3" xr:uid="{55043F21-3475-4231-9996-3520F7F31E54}">
      <formula1>"様,御中"</formula1>
    </dataValidation>
  </dataValidations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6:H7"/>
  <sheetViews>
    <sheetView workbookViewId="0">
      <selection activeCell="C15" sqref="C15"/>
    </sheetView>
  </sheetViews>
  <sheetFormatPr defaultRowHeight="13.5" x14ac:dyDescent="0.15"/>
  <cols>
    <col min="8" max="8" width="47.25" customWidth="1"/>
  </cols>
  <sheetData>
    <row r="6" spans="2:8" ht="34.5" customHeight="1" x14ac:dyDescent="0.15">
      <c r="B6" t="s">
        <v>36</v>
      </c>
      <c r="C6">
        <v>1</v>
      </c>
      <c r="D6">
        <v>2</v>
      </c>
      <c r="E6">
        <v>3</v>
      </c>
      <c r="F6">
        <v>4</v>
      </c>
      <c r="G6">
        <v>5</v>
      </c>
      <c r="H6" s="24">
        <v>12345</v>
      </c>
    </row>
    <row r="7" spans="2:8" x14ac:dyDescent="0.15">
      <c r="F7">
        <f>(MOD(H6,100)-G7)/10</f>
        <v>4</v>
      </c>
      <c r="G7">
        <f>MOD(H6,10)</f>
        <v>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M58"/>
  <sheetViews>
    <sheetView zoomScale="40" zoomScaleNormal="40" workbookViewId="0">
      <selection activeCell="C15" sqref="C15"/>
    </sheetView>
  </sheetViews>
  <sheetFormatPr defaultRowHeight="13.5" x14ac:dyDescent="0.15"/>
  <cols>
    <col min="1" max="35" width="3.5" customWidth="1"/>
    <col min="36" max="37" width="16.125" bestFit="1" customWidth="1"/>
    <col min="38" max="38" width="5.625" bestFit="1" customWidth="1"/>
    <col min="39" max="39" width="6.5" bestFit="1" customWidth="1"/>
    <col min="40" max="40" width="3.5" customWidth="1"/>
  </cols>
  <sheetData>
    <row r="2" spans="1:39" ht="15" customHeight="1" x14ac:dyDescent="0.15">
      <c r="B2" s="113">
        <f>AK5</f>
        <v>41884</v>
      </c>
      <c r="C2" s="113"/>
      <c r="D2" s="113"/>
      <c r="E2" s="113"/>
      <c r="F2" s="113"/>
      <c r="G2" s="113"/>
      <c r="H2" s="113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9" ht="15" customHeight="1" x14ac:dyDescent="0.15">
      <c r="B3" s="114">
        <f>AK6</f>
        <v>1234567</v>
      </c>
      <c r="C3" s="114"/>
      <c r="D3" s="114"/>
      <c r="E3" s="114"/>
      <c r="F3" s="114"/>
      <c r="G3" s="114"/>
      <c r="H3" s="114"/>
      <c r="N3" s="25"/>
      <c r="O3" s="25"/>
      <c r="P3" s="25"/>
      <c r="Q3" s="118" t="s">
        <v>40</v>
      </c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</row>
    <row r="4" spans="1:39" ht="15" x14ac:dyDescent="0.15">
      <c r="N4" s="25"/>
      <c r="O4" s="25"/>
      <c r="P4" s="25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</row>
    <row r="5" spans="1:39" ht="15" x14ac:dyDescent="0.15">
      <c r="N5" s="25"/>
      <c r="O5" s="25"/>
      <c r="P5" s="25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J5" s="15" t="s">
        <v>4</v>
      </c>
      <c r="AK5" s="16">
        <v>41884</v>
      </c>
      <c r="AL5" s="2"/>
      <c r="AM5" s="2"/>
    </row>
    <row r="6" spans="1:39" ht="15" x14ac:dyDescent="0.15">
      <c r="A6" s="25"/>
      <c r="M6" s="25"/>
      <c r="N6" s="25"/>
      <c r="O6" s="25"/>
      <c r="P6" s="25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J6" s="15" t="s">
        <v>6</v>
      </c>
      <c r="AK6" s="17">
        <v>1234567</v>
      </c>
      <c r="AL6" s="2"/>
      <c r="AM6" s="2"/>
    </row>
    <row r="7" spans="1:39" ht="15" x14ac:dyDescent="0.15">
      <c r="A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J7" s="15" t="s">
        <v>21</v>
      </c>
      <c r="AK7" s="17" t="s">
        <v>29</v>
      </c>
      <c r="AL7" s="2"/>
      <c r="AM7" s="2"/>
    </row>
    <row r="8" spans="1:39" ht="15" x14ac:dyDescent="0.15">
      <c r="A8" s="25"/>
      <c r="B8" s="28"/>
      <c r="C8" s="28"/>
      <c r="D8" s="28"/>
      <c r="E8" s="27"/>
      <c r="F8" s="27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J8" s="15" t="s">
        <v>22</v>
      </c>
      <c r="AK8" s="19" t="s">
        <v>24</v>
      </c>
      <c r="AL8" s="2"/>
      <c r="AM8" s="2"/>
    </row>
    <row r="9" spans="1:39" ht="15" x14ac:dyDescent="0.15">
      <c r="A9" s="25"/>
      <c r="B9" s="29"/>
      <c r="C9" s="120" t="s">
        <v>41</v>
      </c>
      <c r="D9" s="120"/>
      <c r="E9" s="120"/>
      <c r="F9" s="119" t="str">
        <f>AK7</f>
        <v>株式会社ABC</v>
      </c>
      <c r="G9" s="119"/>
      <c r="H9" s="119"/>
      <c r="I9" s="119"/>
      <c r="J9" s="119"/>
      <c r="K9" s="119"/>
      <c r="L9" s="119"/>
      <c r="M9" s="119"/>
      <c r="N9" s="25"/>
      <c r="O9" s="25"/>
      <c r="P9" s="25"/>
      <c r="Q9" s="30" t="s">
        <v>9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J9" s="77" t="s">
        <v>25</v>
      </c>
      <c r="AK9" s="79" t="s">
        <v>28</v>
      </c>
      <c r="AL9" s="2"/>
      <c r="AM9" s="2"/>
    </row>
    <row r="10" spans="1:39" ht="15" x14ac:dyDescent="0.15">
      <c r="A10" s="25"/>
      <c r="C10" s="120"/>
      <c r="D10" s="120"/>
      <c r="E10" s="120"/>
      <c r="F10" s="119"/>
      <c r="G10" s="119"/>
      <c r="H10" s="119"/>
      <c r="I10" s="119"/>
      <c r="J10" s="119"/>
      <c r="K10" s="119"/>
      <c r="L10" s="119"/>
      <c r="M10" s="11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J10" s="78"/>
      <c r="AK10" s="80"/>
      <c r="AL10" s="2"/>
      <c r="AM10" s="2"/>
    </row>
    <row r="11" spans="1:39" ht="15" x14ac:dyDescent="0.15">
      <c r="A11" s="25"/>
      <c r="M11" s="25"/>
      <c r="N11" s="25"/>
      <c r="O11" s="25"/>
      <c r="P11" s="25"/>
      <c r="Q11" s="25"/>
      <c r="R11" s="25"/>
      <c r="S11" s="115">
        <f>W47</f>
        <v>75000</v>
      </c>
      <c r="T11" s="115"/>
      <c r="U11" s="115"/>
      <c r="V11" s="115"/>
      <c r="W11" s="115"/>
      <c r="X11" s="115"/>
      <c r="Y11" s="115"/>
      <c r="Z11" s="115"/>
      <c r="AA11" s="115"/>
      <c r="AB11" s="25"/>
      <c r="AJ11" s="15" t="s">
        <v>26</v>
      </c>
      <c r="AK11" s="17" t="s">
        <v>27</v>
      </c>
      <c r="AL11" s="2"/>
      <c r="AM11" s="2"/>
    </row>
    <row r="12" spans="1:39" ht="15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115"/>
      <c r="T12" s="115"/>
      <c r="U12" s="115"/>
      <c r="V12" s="115"/>
      <c r="W12" s="115"/>
      <c r="X12" s="115"/>
      <c r="Y12" s="115"/>
      <c r="Z12" s="115"/>
      <c r="AA12" s="115"/>
      <c r="AB12" s="25"/>
      <c r="AJ12" s="21"/>
      <c r="AK12" s="22"/>
      <c r="AL12" s="2"/>
      <c r="AM12" s="2"/>
    </row>
    <row r="13" spans="1:39" ht="15" x14ac:dyDescent="0.15">
      <c r="A13" s="25"/>
      <c r="B13" s="26"/>
      <c r="C13" s="120" t="s">
        <v>42</v>
      </c>
      <c r="D13" s="120"/>
      <c r="E13" s="120"/>
      <c r="F13" s="119" t="s">
        <v>44</v>
      </c>
      <c r="G13" s="119"/>
      <c r="H13" s="119"/>
      <c r="I13" s="119"/>
      <c r="J13" s="119"/>
      <c r="K13" s="119"/>
      <c r="L13" s="119"/>
      <c r="M13" s="119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5"/>
      <c r="AJ13" s="18" t="s">
        <v>32</v>
      </c>
      <c r="AK13" s="18" t="s">
        <v>33</v>
      </c>
      <c r="AL13" s="18" t="s">
        <v>34</v>
      </c>
    </row>
    <row r="14" spans="1:39" ht="15" x14ac:dyDescent="0.15">
      <c r="A14" s="25"/>
      <c r="C14" s="120"/>
      <c r="D14" s="120"/>
      <c r="E14" s="120"/>
      <c r="F14" s="119"/>
      <c r="G14" s="119"/>
      <c r="H14" s="119"/>
      <c r="I14" s="119"/>
      <c r="J14" s="119"/>
      <c r="K14" s="119"/>
      <c r="L14" s="119"/>
      <c r="M14" s="119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5"/>
      <c r="AJ14" s="17" t="s">
        <v>35</v>
      </c>
      <c r="AK14" s="15">
        <v>10</v>
      </c>
      <c r="AL14" s="15">
        <v>5000</v>
      </c>
    </row>
    <row r="15" spans="1:39" ht="15" x14ac:dyDescent="0.1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5"/>
      <c r="AJ15" s="17" t="s">
        <v>37</v>
      </c>
      <c r="AK15" s="15">
        <v>1</v>
      </c>
      <c r="AL15" s="15">
        <v>20000</v>
      </c>
    </row>
    <row r="16" spans="1:39" ht="15" x14ac:dyDescent="0.1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5"/>
      <c r="AJ16" s="17" t="s">
        <v>38</v>
      </c>
      <c r="AK16" s="15">
        <v>1</v>
      </c>
      <c r="AL16" s="15">
        <v>50000</v>
      </c>
    </row>
    <row r="17" spans="1:39" ht="15" x14ac:dyDescent="0.15">
      <c r="A17" s="25"/>
      <c r="B17" s="26"/>
      <c r="C17" s="26"/>
      <c r="D17" s="125" t="s">
        <v>32</v>
      </c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6" t="s">
        <v>33</v>
      </c>
      <c r="Q17" s="126"/>
      <c r="R17" s="126"/>
      <c r="S17" s="126" t="s">
        <v>34</v>
      </c>
      <c r="T17" s="126"/>
      <c r="U17" s="126"/>
      <c r="V17" s="126"/>
      <c r="W17" s="126" t="s">
        <v>45</v>
      </c>
      <c r="X17" s="126"/>
      <c r="Y17" s="126"/>
      <c r="Z17" s="126"/>
      <c r="AA17" s="126"/>
      <c r="AB17" s="25"/>
      <c r="AJ17" s="15"/>
      <c r="AK17" s="17"/>
      <c r="AL17" s="15"/>
      <c r="AM17" s="31"/>
    </row>
    <row r="18" spans="1:39" ht="18.75" x14ac:dyDescent="0.15">
      <c r="A18" s="25"/>
      <c r="B18" s="26"/>
      <c r="C18" s="26"/>
      <c r="D18" s="116" t="str">
        <f>AJ14</f>
        <v>テキスト代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21">
        <f>AK14</f>
        <v>10</v>
      </c>
      <c r="Q18" s="121"/>
      <c r="R18" s="121"/>
      <c r="S18" s="121">
        <f>AL14</f>
        <v>5000</v>
      </c>
      <c r="T18" s="121"/>
      <c r="U18" s="121"/>
      <c r="V18" s="121"/>
      <c r="W18" s="121">
        <f>P18*S18</f>
        <v>50000</v>
      </c>
      <c r="X18" s="121"/>
      <c r="Y18" s="121"/>
      <c r="Z18" s="121"/>
      <c r="AA18" s="121"/>
      <c r="AB18" s="25"/>
      <c r="AJ18" s="15"/>
      <c r="AK18" s="17"/>
      <c r="AL18" s="15"/>
      <c r="AM18" s="31"/>
    </row>
    <row r="19" spans="1:39" ht="15" x14ac:dyDescent="0.15">
      <c r="A19" s="25"/>
      <c r="B19" s="26"/>
      <c r="C19" s="26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22"/>
      <c r="X19" s="122"/>
      <c r="Y19" s="122"/>
      <c r="Z19" s="122"/>
      <c r="AA19" s="122"/>
      <c r="AB19" s="25"/>
      <c r="AJ19" s="15"/>
      <c r="AK19" s="17"/>
      <c r="AL19" s="15"/>
      <c r="AM19" s="31"/>
    </row>
    <row r="20" spans="1:39" ht="15" x14ac:dyDescent="0.15">
      <c r="A20" s="25"/>
      <c r="B20" s="26"/>
      <c r="C20" s="2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22"/>
      <c r="X20" s="122"/>
      <c r="Y20" s="122"/>
      <c r="Z20" s="122"/>
      <c r="AA20" s="122"/>
      <c r="AB20" s="25"/>
      <c r="AJ20" s="15"/>
      <c r="AK20" s="17"/>
      <c r="AL20" s="15"/>
      <c r="AM20" s="31"/>
    </row>
    <row r="21" spans="1:39" ht="15" x14ac:dyDescent="0.15">
      <c r="A21" s="25"/>
      <c r="B21" s="26"/>
      <c r="C21" s="26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22"/>
      <c r="X21" s="122"/>
      <c r="Y21" s="122"/>
      <c r="Z21" s="122"/>
      <c r="AA21" s="122"/>
      <c r="AB21" s="25"/>
      <c r="AJ21" s="15"/>
      <c r="AK21" s="17"/>
      <c r="AL21" s="15"/>
      <c r="AM21" s="31"/>
    </row>
    <row r="22" spans="1:39" ht="15" x14ac:dyDescent="0.15">
      <c r="A22" s="25"/>
      <c r="B22" s="26"/>
      <c r="C22" s="26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22"/>
      <c r="X22" s="122"/>
      <c r="Y22" s="122"/>
      <c r="Z22" s="122"/>
      <c r="AA22" s="122"/>
      <c r="AB22" s="25"/>
      <c r="AJ22" s="15"/>
      <c r="AK22" s="17"/>
      <c r="AL22" s="15"/>
      <c r="AM22" s="31"/>
    </row>
    <row r="23" spans="1:39" ht="15" x14ac:dyDescent="0.15">
      <c r="A23" s="25"/>
      <c r="B23" s="26"/>
      <c r="C23" s="26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22"/>
      <c r="X23" s="122"/>
      <c r="Y23" s="122"/>
      <c r="Z23" s="122"/>
      <c r="AA23" s="122"/>
      <c r="AB23" s="25"/>
      <c r="AJ23" s="15"/>
      <c r="AK23" s="17"/>
      <c r="AL23" s="15"/>
      <c r="AM23" s="31"/>
    </row>
    <row r="24" spans="1:39" ht="15" x14ac:dyDescent="0.15">
      <c r="A24" s="25"/>
      <c r="B24" s="26"/>
      <c r="C24" s="26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22"/>
      <c r="X24" s="122"/>
      <c r="Y24" s="122"/>
      <c r="Z24" s="122"/>
      <c r="AA24" s="122"/>
      <c r="AB24" s="25"/>
      <c r="AJ24" s="15"/>
      <c r="AK24" s="17"/>
      <c r="AL24" s="15"/>
      <c r="AM24" s="31"/>
    </row>
    <row r="25" spans="1:39" ht="15" x14ac:dyDescent="0.15">
      <c r="A25" s="25"/>
      <c r="B25" s="26"/>
      <c r="C25" s="26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22"/>
      <c r="X25" s="122"/>
      <c r="Y25" s="122"/>
      <c r="Z25" s="122"/>
      <c r="AA25" s="122"/>
      <c r="AB25" s="25"/>
      <c r="AJ25" s="15"/>
      <c r="AK25" s="17"/>
      <c r="AL25" s="15"/>
      <c r="AM25" s="31"/>
    </row>
    <row r="26" spans="1:39" ht="15" x14ac:dyDescent="0.15">
      <c r="A26" s="25"/>
      <c r="B26" s="26"/>
      <c r="C26" s="26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22"/>
      <c r="X26" s="122"/>
      <c r="Y26" s="122"/>
      <c r="Z26" s="122"/>
      <c r="AA26" s="122"/>
      <c r="AB26" s="25"/>
      <c r="AJ26" s="15"/>
      <c r="AK26" s="17"/>
      <c r="AL26" s="15"/>
      <c r="AM26" s="31"/>
    </row>
    <row r="27" spans="1:39" ht="15" x14ac:dyDescent="0.15">
      <c r="A27" s="25"/>
      <c r="B27" s="26"/>
      <c r="C27" s="26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22"/>
      <c r="X27" s="122"/>
      <c r="Y27" s="122"/>
      <c r="Z27" s="122"/>
      <c r="AA27" s="122"/>
      <c r="AB27" s="25"/>
      <c r="AJ27" s="15"/>
      <c r="AK27" s="17"/>
      <c r="AL27" s="15"/>
      <c r="AM27" s="31"/>
    </row>
    <row r="28" spans="1:39" ht="15" x14ac:dyDescent="0.15">
      <c r="A28" s="25"/>
      <c r="B28" s="26"/>
      <c r="C28" s="26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22"/>
      <c r="X28" s="122"/>
      <c r="Y28" s="122"/>
      <c r="Z28" s="122"/>
      <c r="AA28" s="122"/>
      <c r="AB28" s="25"/>
      <c r="AJ28" s="15"/>
      <c r="AK28" s="17"/>
      <c r="AL28" s="15"/>
      <c r="AM28" s="31"/>
    </row>
    <row r="29" spans="1:39" ht="15" x14ac:dyDescent="0.15">
      <c r="A29" s="25"/>
      <c r="B29" s="26"/>
      <c r="C29" s="26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22"/>
      <c r="X29" s="122"/>
      <c r="Y29" s="122"/>
      <c r="Z29" s="122"/>
      <c r="AA29" s="122"/>
      <c r="AB29" s="25"/>
      <c r="AJ29" s="15"/>
      <c r="AK29" s="17"/>
      <c r="AL29" s="15"/>
      <c r="AM29" s="31"/>
    </row>
    <row r="30" spans="1:39" ht="15" x14ac:dyDescent="0.15">
      <c r="A30" s="25"/>
      <c r="B30" s="26"/>
      <c r="C30" s="26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22"/>
      <c r="X30" s="122"/>
      <c r="Y30" s="122"/>
      <c r="Z30" s="122"/>
      <c r="AA30" s="122"/>
      <c r="AB30" s="25"/>
      <c r="AJ30" s="15"/>
      <c r="AK30" s="17"/>
      <c r="AL30" s="15"/>
      <c r="AM30" s="31"/>
    </row>
    <row r="31" spans="1:39" ht="15" x14ac:dyDescent="0.15">
      <c r="A31" s="25"/>
      <c r="B31" s="26"/>
      <c r="C31" s="26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22"/>
      <c r="X31" s="122"/>
      <c r="Y31" s="122"/>
      <c r="Z31" s="122"/>
      <c r="AA31" s="122"/>
      <c r="AB31" s="25"/>
      <c r="AJ31" s="15"/>
      <c r="AK31" s="17"/>
      <c r="AL31" s="15"/>
      <c r="AM31" s="31"/>
    </row>
    <row r="32" spans="1:39" ht="15" x14ac:dyDescent="0.15">
      <c r="A32" s="25"/>
      <c r="B32" s="26"/>
      <c r="C32" s="26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22"/>
      <c r="X32" s="122"/>
      <c r="Y32" s="122"/>
      <c r="Z32" s="122"/>
      <c r="AA32" s="122"/>
      <c r="AB32" s="25"/>
      <c r="AJ32" s="15"/>
      <c r="AK32" s="17"/>
      <c r="AL32" s="15"/>
      <c r="AM32" s="31"/>
    </row>
    <row r="33" spans="1:39" ht="15" x14ac:dyDescent="0.15">
      <c r="A33" s="25"/>
      <c r="B33" s="26"/>
      <c r="C33" s="26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22"/>
      <c r="X33" s="122"/>
      <c r="Y33" s="122"/>
      <c r="Z33" s="122"/>
      <c r="AA33" s="122"/>
      <c r="AB33" s="25"/>
      <c r="AJ33" s="15"/>
      <c r="AK33" s="17"/>
      <c r="AL33" s="15"/>
      <c r="AM33" s="31"/>
    </row>
    <row r="34" spans="1:39" ht="15" x14ac:dyDescent="0.15">
      <c r="A34" s="25"/>
      <c r="B34" s="26"/>
      <c r="C34" s="26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22"/>
      <c r="X34" s="122"/>
      <c r="Y34" s="122"/>
      <c r="Z34" s="122"/>
      <c r="AA34" s="122"/>
      <c r="AB34" s="25"/>
      <c r="AJ34" s="2"/>
      <c r="AK34" s="8"/>
      <c r="AL34" s="2"/>
      <c r="AM34" s="2"/>
    </row>
    <row r="35" spans="1:39" ht="15" x14ac:dyDescent="0.15">
      <c r="A35" s="25"/>
      <c r="B35" s="26"/>
      <c r="C35" s="26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22"/>
      <c r="X35" s="122"/>
      <c r="Y35" s="122"/>
      <c r="Z35" s="122"/>
      <c r="AA35" s="122"/>
      <c r="AB35" s="25"/>
      <c r="AJ35" s="2"/>
      <c r="AK35" s="8"/>
      <c r="AL35" s="2"/>
      <c r="AM35" s="2"/>
    </row>
    <row r="36" spans="1:39" ht="15" x14ac:dyDescent="0.15">
      <c r="A36" s="25"/>
      <c r="B36" s="26"/>
      <c r="C36" s="26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22"/>
      <c r="X36" s="122"/>
      <c r="Y36" s="122"/>
      <c r="Z36" s="122"/>
      <c r="AA36" s="122"/>
      <c r="AB36" s="25"/>
      <c r="AJ36" s="77" t="s">
        <v>18</v>
      </c>
      <c r="AK36" s="79" t="s">
        <v>39</v>
      </c>
      <c r="AL36" s="2"/>
      <c r="AM36" s="2"/>
    </row>
    <row r="37" spans="1:39" ht="15" x14ac:dyDescent="0.15">
      <c r="A37" s="25"/>
      <c r="B37" s="26"/>
      <c r="C37" s="26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22"/>
      <c r="X37" s="122"/>
      <c r="Y37" s="122"/>
      <c r="Z37" s="122"/>
      <c r="AA37" s="122"/>
      <c r="AB37" s="25"/>
      <c r="AJ37" s="78"/>
      <c r="AK37" s="88"/>
      <c r="AL37" s="2"/>
      <c r="AM37" s="2"/>
    </row>
    <row r="38" spans="1:39" ht="15" x14ac:dyDescent="0.15">
      <c r="A38" s="25"/>
      <c r="B38" s="26"/>
      <c r="C38" s="26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22"/>
      <c r="X38" s="122"/>
      <c r="Y38" s="122"/>
      <c r="Z38" s="122"/>
      <c r="AA38" s="122"/>
      <c r="AB38" s="25"/>
      <c r="AJ38" s="15" t="s">
        <v>20</v>
      </c>
      <c r="AK38" s="16">
        <v>41913</v>
      </c>
      <c r="AL38" s="2"/>
      <c r="AM38" s="2"/>
    </row>
    <row r="39" spans="1:39" ht="15" x14ac:dyDescent="0.15">
      <c r="A39" s="25"/>
      <c r="B39" s="26"/>
      <c r="C39" s="26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22"/>
      <c r="X39" s="122"/>
      <c r="Y39" s="122"/>
      <c r="Z39" s="122"/>
      <c r="AA39" s="122"/>
      <c r="AB39" s="25"/>
    </row>
    <row r="40" spans="1:39" ht="15" x14ac:dyDescent="0.15">
      <c r="A40" s="25"/>
      <c r="B40" s="26"/>
      <c r="C40" s="26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22"/>
      <c r="X40" s="122"/>
      <c r="Y40" s="122"/>
      <c r="Z40" s="122"/>
      <c r="AA40" s="122"/>
      <c r="AB40" s="25"/>
    </row>
    <row r="41" spans="1:39" ht="15" x14ac:dyDescent="0.15">
      <c r="A41" s="25"/>
      <c r="B41" s="26"/>
      <c r="C41" s="26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22"/>
      <c r="X41" s="122"/>
      <c r="Y41" s="122"/>
      <c r="Z41" s="122"/>
      <c r="AA41" s="122"/>
      <c r="AB41" s="25"/>
    </row>
    <row r="42" spans="1:39" ht="15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39" ht="20.25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32" t="s">
        <v>46</v>
      </c>
      <c r="U43" s="33"/>
      <c r="V43" s="33"/>
      <c r="W43" s="127">
        <f>SUM(W18:AA41)</f>
        <v>50000</v>
      </c>
      <c r="X43" s="128"/>
      <c r="Y43" s="128"/>
      <c r="Z43" s="128"/>
      <c r="AA43" s="128"/>
      <c r="AB43" s="25"/>
    </row>
    <row r="44" spans="1:39" ht="15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30"/>
      <c r="U44" s="25"/>
      <c r="V44" s="25"/>
      <c r="W44" s="25"/>
      <c r="X44" s="25"/>
      <c r="Y44" s="25"/>
      <c r="Z44" s="25"/>
      <c r="AA44" s="25"/>
      <c r="AB44" s="25"/>
    </row>
    <row r="45" spans="1:39" ht="20.25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32" t="s">
        <v>15</v>
      </c>
      <c r="U45" s="33"/>
      <c r="V45" s="33"/>
      <c r="W45" s="127">
        <f>W43*0.5</f>
        <v>25000</v>
      </c>
      <c r="X45" s="128"/>
      <c r="Y45" s="128"/>
      <c r="Z45" s="128"/>
      <c r="AA45" s="128"/>
      <c r="AB45" s="25"/>
    </row>
    <row r="46" spans="1:39" ht="15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30"/>
      <c r="U46" s="25"/>
      <c r="V46" s="25"/>
      <c r="W46" s="25"/>
      <c r="X46" s="25"/>
      <c r="Y46" s="25"/>
      <c r="Z46" s="25"/>
      <c r="AA46" s="25"/>
      <c r="AB46" s="25"/>
    </row>
    <row r="47" spans="1:39" ht="26.25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32" t="s">
        <v>47</v>
      </c>
      <c r="U47" s="33"/>
      <c r="V47" s="33"/>
      <c r="W47" s="123">
        <f>SUM(W43,W45)</f>
        <v>75000</v>
      </c>
      <c r="X47" s="124"/>
      <c r="Y47" s="124"/>
      <c r="Z47" s="124"/>
      <c r="AA47" s="124"/>
      <c r="AB47" s="25"/>
    </row>
    <row r="48" spans="1:39" ht="15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5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15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ht="15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ht="15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ht="15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ht="15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15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15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5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5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</sheetData>
  <mergeCells count="115">
    <mergeCell ref="W47:AA47"/>
    <mergeCell ref="D17:O17"/>
    <mergeCell ref="P17:R17"/>
    <mergeCell ref="S17:V17"/>
    <mergeCell ref="W17:AA17"/>
    <mergeCell ref="W43:AA43"/>
    <mergeCell ref="W45:AA45"/>
    <mergeCell ref="W36:AA36"/>
    <mergeCell ref="W37:AA37"/>
    <mergeCell ref="W38:AA38"/>
    <mergeCell ref="W39:AA39"/>
    <mergeCell ref="W40:AA40"/>
    <mergeCell ref="W41:AA41"/>
    <mergeCell ref="W30:AA30"/>
    <mergeCell ref="W31:AA31"/>
    <mergeCell ref="W32:AA32"/>
    <mergeCell ref="W33:AA33"/>
    <mergeCell ref="W34:AA34"/>
    <mergeCell ref="W35:AA35"/>
    <mergeCell ref="W24:AA24"/>
    <mergeCell ref="W25:AA25"/>
    <mergeCell ref="W26:AA26"/>
    <mergeCell ref="W27:AA27"/>
    <mergeCell ref="W28:AA28"/>
    <mergeCell ref="W29:AA29"/>
    <mergeCell ref="W18:AA18"/>
    <mergeCell ref="W19:AA19"/>
    <mergeCell ref="W20:AA20"/>
    <mergeCell ref="W21:AA21"/>
    <mergeCell ref="W22:AA22"/>
    <mergeCell ref="W23:AA23"/>
    <mergeCell ref="S36:V36"/>
    <mergeCell ref="S37:V37"/>
    <mergeCell ref="S24:V24"/>
    <mergeCell ref="S25:V25"/>
    <mergeCell ref="S26:V26"/>
    <mergeCell ref="S27:V27"/>
    <mergeCell ref="S28:V28"/>
    <mergeCell ref="S29:V29"/>
    <mergeCell ref="S18:V18"/>
    <mergeCell ref="S19:V19"/>
    <mergeCell ref="S20:V20"/>
    <mergeCell ref="S21:V21"/>
    <mergeCell ref="S22:V22"/>
    <mergeCell ref="S23:V23"/>
    <mergeCell ref="S38:V38"/>
    <mergeCell ref="S39:V39"/>
    <mergeCell ref="S40:V40"/>
    <mergeCell ref="S41:V41"/>
    <mergeCell ref="S30:V30"/>
    <mergeCell ref="S31:V31"/>
    <mergeCell ref="S32:V32"/>
    <mergeCell ref="S33:V33"/>
    <mergeCell ref="S34:V34"/>
    <mergeCell ref="S35:V35"/>
    <mergeCell ref="P25:R25"/>
    <mergeCell ref="P26:R26"/>
    <mergeCell ref="P27:R27"/>
    <mergeCell ref="P28:R28"/>
    <mergeCell ref="P29:R29"/>
    <mergeCell ref="P30:R30"/>
    <mergeCell ref="D39:O39"/>
    <mergeCell ref="D40:O40"/>
    <mergeCell ref="D41:O41"/>
    <mergeCell ref="D35:O35"/>
    <mergeCell ref="D36:O36"/>
    <mergeCell ref="D37:O37"/>
    <mergeCell ref="D38:O38"/>
    <mergeCell ref="P37:R37"/>
    <mergeCell ref="P38:R38"/>
    <mergeCell ref="P39:R39"/>
    <mergeCell ref="P40:R40"/>
    <mergeCell ref="P41:R41"/>
    <mergeCell ref="P31:R31"/>
    <mergeCell ref="P32:R32"/>
    <mergeCell ref="P33:R33"/>
    <mergeCell ref="P34:R34"/>
    <mergeCell ref="P35:R35"/>
    <mergeCell ref="P36:R36"/>
    <mergeCell ref="D27:O27"/>
    <mergeCell ref="D28:O28"/>
    <mergeCell ref="D29:O29"/>
    <mergeCell ref="D30:O30"/>
    <mergeCell ref="D31:O31"/>
    <mergeCell ref="D32:O32"/>
    <mergeCell ref="D21:O21"/>
    <mergeCell ref="D22:O22"/>
    <mergeCell ref="D23:O23"/>
    <mergeCell ref="D24:O24"/>
    <mergeCell ref="D25:O25"/>
    <mergeCell ref="D26:O26"/>
    <mergeCell ref="AJ9:AJ10"/>
    <mergeCell ref="AK9:AK10"/>
    <mergeCell ref="AJ36:AJ37"/>
    <mergeCell ref="AK36:AK37"/>
    <mergeCell ref="B2:H2"/>
    <mergeCell ref="B3:H3"/>
    <mergeCell ref="S11:AA12"/>
    <mergeCell ref="D18:O18"/>
    <mergeCell ref="D19:O19"/>
    <mergeCell ref="D20:O20"/>
    <mergeCell ref="Q3:AC6"/>
    <mergeCell ref="F9:M10"/>
    <mergeCell ref="C9:E10"/>
    <mergeCell ref="C13:E14"/>
    <mergeCell ref="F13:M14"/>
    <mergeCell ref="P18:R18"/>
    <mergeCell ref="P19:R19"/>
    <mergeCell ref="P20:R20"/>
    <mergeCell ref="P21:R21"/>
    <mergeCell ref="P22:R22"/>
    <mergeCell ref="P23:R23"/>
    <mergeCell ref="P24:R24"/>
    <mergeCell ref="D33:O33"/>
    <mergeCell ref="D34:O34"/>
  </mergeCells>
  <phoneticPr fontId="1"/>
  <pageMargins left="3.937007874015748E-2" right="3.937007874015748E-2" top="0.15748031496062992" bottom="0.19685039370078741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請求書</vt:lpstr>
      <vt:lpstr>Sheet1</vt:lpstr>
      <vt:lpstr>Sheet2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2014-11-19T10:10:12Z</cp:lastPrinted>
  <dcterms:created xsi:type="dcterms:W3CDTF">2014-09-25T08:17:40Z</dcterms:created>
  <dcterms:modified xsi:type="dcterms:W3CDTF">2022-08-31T06:37:27Z</dcterms:modified>
</cp:coreProperties>
</file>