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ukaida.takako\Desktop\■Wordpress\■テンプレート\202510会計\代替テンプレート納品先-selected\"/>
    </mc:Choice>
  </mc:AlternateContent>
  <xr:revisionPtr revIDLastSave="0" documentId="8_{E13E7583-1F78-406D-AD85-686BFFBC8DB4}" xr6:coauthVersionLast="47" xr6:coauthVersionMax="47" xr10:uidLastSave="{00000000-0000-0000-0000-000000000000}"/>
  <bookViews>
    <workbookView xWindow="2730" yWindow="2730" windowWidth="21435" windowHeight="11745" activeTab="5" xr2:uid="{DC39BD36-ECE9-49E8-BDC5-11783ACA5DA6}"/>
  </bookViews>
  <sheets>
    <sheet name="Sheet1" sheetId="3" r:id="rId1"/>
    <sheet name="テンプレ" sheetId="1" r:id="rId2"/>
    <sheet name="入力例・説明（修正前・変更方針）" sheetId="2" state="hidden" r:id="rId3"/>
    <sheet name="入力例・説明 (修正後)" sheetId="4" state="hidden" r:id="rId4"/>
    <sheet name="入力例・説明 (文言変更後)" sheetId="5" state="hidden" r:id="rId5"/>
    <sheet name="入力例・説明 (レイアウト調整後)"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8" i="1" s="1"/>
  <c r="F21" i="1" s="1"/>
  <c r="E13" i="1"/>
  <c r="E18" i="1" s="1"/>
  <c r="E21" i="1" s="1"/>
  <c r="D13" i="1"/>
  <c r="D18" i="1" s="1"/>
  <c r="D21" i="1" s="1"/>
  <c r="C13" i="1"/>
  <c r="C18" i="1" s="1"/>
  <c r="C21" i="1" s="1"/>
  <c r="F7" i="1"/>
  <c r="F10" i="1" s="1"/>
  <c r="E7" i="1"/>
  <c r="E10" i="1" s="1"/>
  <c r="D7" i="1"/>
  <c r="D10" i="1" s="1"/>
  <c r="C7" i="1"/>
  <c r="C10" i="1" s="1"/>
  <c r="C7" i="6"/>
  <c r="C5" i="6"/>
  <c r="D13" i="6"/>
  <c r="E13" i="6"/>
  <c r="F13" i="6"/>
  <c r="F20" i="6"/>
  <c r="E20" i="6"/>
  <c r="D20" i="6"/>
  <c r="C20" i="6"/>
  <c r="F17" i="6"/>
  <c r="E17" i="6"/>
  <c r="D17" i="6"/>
  <c r="C17" i="6"/>
  <c r="F16" i="6"/>
  <c r="E16" i="6"/>
  <c r="D16" i="6"/>
  <c r="C16" i="6"/>
  <c r="F9" i="6"/>
  <c r="E9" i="6"/>
  <c r="D9" i="6"/>
  <c r="C9" i="6"/>
  <c r="F6" i="6"/>
  <c r="F18" i="6" s="1"/>
  <c r="F21" i="6" s="1"/>
  <c r="E6" i="6"/>
  <c r="D6" i="6"/>
  <c r="D18" i="6" s="1"/>
  <c r="D21" i="6" s="1"/>
  <c r="C6" i="6"/>
  <c r="C13" i="6" s="1"/>
  <c r="C18" i="6" s="1"/>
  <c r="C21" i="6" s="1"/>
  <c r="F5" i="6"/>
  <c r="F7" i="6" s="1"/>
  <c r="F10" i="6" s="1"/>
  <c r="E5" i="6"/>
  <c r="D5" i="6"/>
  <c r="F19" i="5"/>
  <c r="E19" i="5"/>
  <c r="D19" i="5"/>
  <c r="C19" i="5"/>
  <c r="F16" i="5"/>
  <c r="E16" i="5"/>
  <c r="D16" i="5"/>
  <c r="C16" i="5"/>
  <c r="F15" i="5"/>
  <c r="E15" i="5"/>
  <c r="D15" i="5"/>
  <c r="C15" i="5"/>
  <c r="F12" i="5"/>
  <c r="F17" i="5" s="1"/>
  <c r="F20" i="5" s="1"/>
  <c r="E12" i="5"/>
  <c r="E17" i="5" s="1"/>
  <c r="E20" i="5" s="1"/>
  <c r="C12" i="5"/>
  <c r="C17" i="5" s="1"/>
  <c r="C20" i="5" s="1"/>
  <c r="F8" i="5"/>
  <c r="E8" i="5"/>
  <c r="D8" i="5"/>
  <c r="C8" i="5"/>
  <c r="E7" i="5"/>
  <c r="E9" i="5" s="1"/>
  <c r="D7" i="5"/>
  <c r="D9" i="5" s="1"/>
  <c r="C7" i="5"/>
  <c r="C9" i="5" s="1"/>
  <c r="F6" i="5"/>
  <c r="F7" i="5" s="1"/>
  <c r="F9" i="5" s="1"/>
  <c r="E6" i="5"/>
  <c r="D6" i="5"/>
  <c r="D12" i="5" s="1"/>
  <c r="D17" i="5" s="1"/>
  <c r="D20" i="5" s="1"/>
  <c r="C6" i="5"/>
  <c r="F5" i="5"/>
  <c r="E5" i="5"/>
  <c r="D5" i="5"/>
  <c r="C5" i="5"/>
  <c r="D19" i="4"/>
  <c r="E19" i="4"/>
  <c r="F19" i="4"/>
  <c r="C19" i="4"/>
  <c r="D16" i="4"/>
  <c r="E16" i="4"/>
  <c r="F16" i="4"/>
  <c r="C16" i="4"/>
  <c r="D15" i="4"/>
  <c r="E15" i="4"/>
  <c r="F15" i="4"/>
  <c r="C15" i="4"/>
  <c r="D8" i="4"/>
  <c r="E8" i="4"/>
  <c r="F8" i="4"/>
  <c r="C8" i="4"/>
  <c r="D6" i="4"/>
  <c r="D12" i="4" s="1"/>
  <c r="E6" i="4"/>
  <c r="E12" i="4" s="1"/>
  <c r="F6" i="4"/>
  <c r="C6" i="4"/>
  <c r="C12" i="4" s="1"/>
  <c r="D5" i="4"/>
  <c r="E5" i="4"/>
  <c r="E7" i="4" s="1"/>
  <c r="E9" i="4" s="1"/>
  <c r="F5" i="4"/>
  <c r="C5" i="4"/>
  <c r="F12" i="2"/>
  <c r="F17" i="2" s="1"/>
  <c r="F20" i="2" s="1"/>
  <c r="E12" i="2"/>
  <c r="E17" i="2" s="1"/>
  <c r="E20" i="2" s="1"/>
  <c r="D12" i="2"/>
  <c r="D17" i="2" s="1"/>
  <c r="D20" i="2" s="1"/>
  <c r="C12" i="2"/>
  <c r="C17" i="2" s="1"/>
  <c r="C20" i="2" s="1"/>
  <c r="F7" i="2"/>
  <c r="F9" i="2" s="1"/>
  <c r="E7" i="2"/>
  <c r="E9" i="2" s="1"/>
  <c r="D7" i="2"/>
  <c r="D9" i="2" s="1"/>
  <c r="C7" i="2"/>
  <c r="C9" i="2" s="1"/>
  <c r="E18" i="6" l="1"/>
  <c r="E21" i="6" s="1"/>
  <c r="E7" i="6"/>
  <c r="E10" i="6" s="1"/>
  <c r="C10" i="6"/>
  <c r="D7" i="6"/>
  <c r="D10" i="6" s="1"/>
  <c r="F7" i="4"/>
  <c r="F9" i="4" s="1"/>
  <c r="E17" i="4"/>
  <c r="E20" i="4" s="1"/>
  <c r="D17" i="4"/>
  <c r="D20" i="4" s="1"/>
  <c r="C17" i="4"/>
  <c r="C20" i="4" s="1"/>
  <c r="F12" i="4"/>
  <c r="F17" i="4" s="1"/>
  <c r="F20" i="4" s="1"/>
  <c r="D7" i="4"/>
  <c r="D9" i="4" s="1"/>
  <c r="C7" i="4"/>
  <c r="C9" i="4" s="1"/>
</calcChain>
</file>

<file path=xl/sharedStrings.xml><?xml version="1.0" encoding="utf-8"?>
<sst xmlns="http://schemas.openxmlformats.org/spreadsheetml/2006/main" count="171" uniqueCount="77">
  <si>
    <t>○○株式会社</t>
    <rPh sb="0" eb="6">
      <t>マルマルカブシキガイシャ</t>
    </rPh>
    <phoneticPr fontId="1"/>
  </si>
  <si>
    <t>○○年〇月期</t>
    <rPh sb="2" eb="3">
      <t>ネン</t>
    </rPh>
    <rPh sb="4" eb="6">
      <t>ガツキ</t>
    </rPh>
    <phoneticPr fontId="1"/>
  </si>
  <si>
    <t>当期実績</t>
    <rPh sb="0" eb="4">
      <t>トウキジッセキ</t>
    </rPh>
    <phoneticPr fontId="1"/>
  </si>
  <si>
    <t>来期予測
Plan1</t>
    <rPh sb="0" eb="4">
      <t>ライキヨソク</t>
    </rPh>
    <phoneticPr fontId="1"/>
  </si>
  <si>
    <t>来期予測
Plan2</t>
    <rPh sb="0" eb="4">
      <t>ライキヨソク</t>
    </rPh>
    <phoneticPr fontId="1"/>
  </si>
  <si>
    <t>来期予測
Plan3</t>
    <rPh sb="0" eb="4">
      <t>ライキヨソク</t>
    </rPh>
    <phoneticPr fontId="1"/>
  </si>
  <si>
    <t>税引前利益</t>
    <rPh sb="0" eb="5">
      <t>ゼイビキマエリエキ</t>
    </rPh>
    <phoneticPr fontId="1"/>
  </si>
  <si>
    <t>役員報酬(△)</t>
    <rPh sb="0" eb="4">
      <t>ヤクインホウシュウ</t>
    </rPh>
    <phoneticPr fontId="1"/>
  </si>
  <si>
    <t>調整後利益</t>
    <rPh sb="0" eb="5">
      <t>チョウセイゴリエキ</t>
    </rPh>
    <phoneticPr fontId="1"/>
  </si>
  <si>
    <t>繰越欠損(△)</t>
    <rPh sb="0" eb="4">
      <t>クリコシケッソン</t>
    </rPh>
    <phoneticPr fontId="1"/>
  </si>
  <si>
    <t>所得金額</t>
    <rPh sb="0" eb="4">
      <t>ショトクキンガク</t>
    </rPh>
    <phoneticPr fontId="1"/>
  </si>
  <si>
    <t>役員報酬月額</t>
    <rPh sb="0" eb="4">
      <t>ヤクインホウシュウ</t>
    </rPh>
    <rPh sb="4" eb="6">
      <t>ゲツガク</t>
    </rPh>
    <phoneticPr fontId="1"/>
  </si>
  <si>
    <t>扶養人数</t>
    <rPh sb="0" eb="4">
      <t>フヨウニンズウ</t>
    </rPh>
    <phoneticPr fontId="1"/>
  </si>
  <si>
    <t>標準報酬月額</t>
    <rPh sb="0" eb="6">
      <t>ヒョウジュンホウシュウゲツガク</t>
    </rPh>
    <phoneticPr fontId="1"/>
  </si>
  <si>
    <t>健康保険(△)</t>
    <rPh sb="0" eb="4">
      <t>ケンコウホケン</t>
    </rPh>
    <phoneticPr fontId="1"/>
  </si>
  <si>
    <t>厚生年金(△)</t>
    <rPh sb="0" eb="4">
      <t>コウセイネンキン</t>
    </rPh>
    <phoneticPr fontId="1"/>
  </si>
  <si>
    <t>差引所得</t>
    <rPh sb="0" eb="4">
      <t>サシヒキショトク</t>
    </rPh>
    <phoneticPr fontId="1"/>
  </si>
  <si>
    <t>源泉税(△)</t>
    <rPh sb="0" eb="3">
      <t>ゲンセンゼイ</t>
    </rPh>
    <phoneticPr fontId="1"/>
  </si>
  <si>
    <t>社長貸付返済(△)</t>
    <rPh sb="0" eb="6">
      <t>シャチョウカシツケヘンサイ</t>
    </rPh>
    <phoneticPr fontId="1"/>
  </si>
  <si>
    <t>役員報酬手取</t>
    <rPh sb="0" eb="4">
      <t>ヤクインホウシュウ</t>
    </rPh>
    <rPh sb="4" eb="6">
      <t>テドリ</t>
    </rPh>
    <phoneticPr fontId="1"/>
  </si>
  <si>
    <t>役　員　報　酬　計　算　シート</t>
    <rPh sb="0" eb="1">
      <t>ヤク</t>
    </rPh>
    <rPh sb="2" eb="3">
      <t>イン</t>
    </rPh>
    <rPh sb="4" eb="5">
      <t>ホウ</t>
    </rPh>
    <rPh sb="6" eb="7">
      <t>シュウ</t>
    </rPh>
    <rPh sb="8" eb="9">
      <t>ケイ</t>
    </rPh>
    <rPh sb="10" eb="11">
      <t>サン</t>
    </rPh>
    <phoneticPr fontId="1"/>
  </si>
  <si>
    <t>【テンプレートの説明】</t>
    <rPh sb="8" eb="10">
      <t>セツメイ</t>
    </rPh>
    <phoneticPr fontId="6"/>
  </si>
  <si>
    <t>必要箇所に数値を入力します。
※黄色のセルは自動入力のため、入力不要
※印刷の際は、黄色を塗りつぶしなしに変更してください。</t>
    <rPh sb="0" eb="2">
      <t>ヒツヨウ</t>
    </rPh>
    <rPh sb="2" eb="4">
      <t>カショ</t>
    </rPh>
    <rPh sb="5" eb="7">
      <t>スウチ</t>
    </rPh>
    <rPh sb="8" eb="10">
      <t>ニュウリョク</t>
    </rPh>
    <rPh sb="16" eb="18">
      <t>キイロ</t>
    </rPh>
    <rPh sb="22" eb="26">
      <t>ジドウニュウリョク</t>
    </rPh>
    <rPh sb="30" eb="32">
      <t>ニュウリョク</t>
    </rPh>
    <rPh sb="32" eb="34">
      <t>フヨウ</t>
    </rPh>
    <rPh sb="36" eb="38">
      <t>インサツ</t>
    </rPh>
    <rPh sb="39" eb="40">
      <t>サイ</t>
    </rPh>
    <rPh sb="42" eb="44">
      <t>キイロ</t>
    </rPh>
    <rPh sb="45" eb="46">
      <t>ヌ</t>
    </rPh>
    <rPh sb="53" eb="55">
      <t>ヘンコウ</t>
    </rPh>
    <phoneticPr fontId="1"/>
  </si>
  <si>
    <t>役員報酬計算シート</t>
    <rPh sb="0" eb="6">
      <t>ヤクインホウシュウケイサン</t>
    </rPh>
    <phoneticPr fontId="1"/>
  </si>
  <si>
    <t>各行ごとの定数は次のとおりです。</t>
    <rPh sb="0" eb="2">
      <t>カクギョウ</t>
    </rPh>
    <rPh sb="5" eb="7">
      <t>テイスウ</t>
    </rPh>
    <rPh sb="8" eb="9">
      <t>ツギ</t>
    </rPh>
    <phoneticPr fontId="1"/>
  </si>
  <si>
    <t>変更しておりません。</t>
    <rPh sb="0" eb="2">
      <t>ヘンコウ</t>
    </rPh>
    <phoneticPr fontId="1"/>
  </si>
  <si>
    <t>扶養人数</t>
    <rPh sb="0" eb="2">
      <t>フヨウ</t>
    </rPh>
    <rPh sb="2" eb="4">
      <t>ニンズウ</t>
    </rPh>
    <phoneticPr fontId="1"/>
  </si>
  <si>
    <t>（*Plan1~3について設定した思惑があると想定いたしました。）</t>
    <rPh sb="13" eb="15">
      <t>セッテイ</t>
    </rPh>
    <rPh sb="17" eb="19">
      <t>オモワク</t>
    </rPh>
    <rPh sb="23" eb="25">
      <t>ソウテイ</t>
    </rPh>
    <phoneticPr fontId="1"/>
  </si>
  <si>
    <t>また、黄色いセル部分は計算値であるため変更しておりません。</t>
    <rPh sb="3" eb="5">
      <t>キイロ</t>
    </rPh>
    <rPh sb="8" eb="10">
      <t>ブブン</t>
    </rPh>
    <rPh sb="11" eb="14">
      <t>ケイサンチ</t>
    </rPh>
    <rPh sb="19" eb="21">
      <t>ヘンコウ</t>
    </rPh>
    <phoneticPr fontId="1"/>
  </si>
  <si>
    <t>明らかに1桁少ないように思いますので、100,000→1,000,000に変更することとします。</t>
    <rPh sb="0" eb="1">
      <t>アキ</t>
    </rPh>
    <rPh sb="5" eb="6">
      <t>ケタ</t>
    </rPh>
    <rPh sb="6" eb="7">
      <t>スク</t>
    </rPh>
    <rPh sb="12" eb="13">
      <t>オモ</t>
    </rPh>
    <rPh sb="37" eb="39">
      <t>ヘンコウ</t>
    </rPh>
    <phoneticPr fontId="1"/>
  </si>
  <si>
    <t>当期実績の値</t>
    <rPh sb="0" eb="2">
      <t>トウキ</t>
    </rPh>
    <rPh sb="2" eb="4">
      <t>ジッセキ</t>
    </rPh>
    <rPh sb="5" eb="6">
      <t>アタイ</t>
    </rPh>
    <phoneticPr fontId="1"/>
  </si>
  <si>
    <t>変更前の状態及び変更方針</t>
    <rPh sb="0" eb="2">
      <t>ヘンコウ</t>
    </rPh>
    <rPh sb="2" eb="3">
      <t>マエ</t>
    </rPh>
    <rPh sb="4" eb="6">
      <t>ジョウタイ</t>
    </rPh>
    <rPh sb="6" eb="7">
      <t>オヨ</t>
    </rPh>
    <rPh sb="8" eb="10">
      <t>ヘンコウ</t>
    </rPh>
    <rPh sb="10" eb="12">
      <t>ホウシン</t>
    </rPh>
    <phoneticPr fontId="1"/>
  </si>
  <si>
    <t>【数値の変更に際して】</t>
    <rPh sb="1" eb="3">
      <t>スウチ</t>
    </rPh>
    <rPh sb="4" eb="6">
      <t>ヘンコウ</t>
    </rPh>
    <rPh sb="7" eb="8">
      <t>サイ</t>
    </rPh>
    <phoneticPr fontId="1"/>
  </si>
  <si>
    <t>https://www.nta.go.jp/publication/pamph/gensen/zeigakuhyo2023/data/01-07.pdf</t>
    <phoneticPr fontId="1"/>
  </si>
  <si>
    <t>（役員報酬の係数に合わせる）</t>
    <rPh sb="1" eb="3">
      <t>ヤクイン</t>
    </rPh>
    <rPh sb="3" eb="5">
      <t>ホウシュウ</t>
    </rPh>
    <rPh sb="6" eb="8">
      <t>ケイスウ</t>
    </rPh>
    <rPh sb="9" eb="10">
      <t>ア</t>
    </rPh>
    <phoneticPr fontId="1"/>
  </si>
  <si>
    <t>標準月額報酬</t>
    <rPh sb="0" eb="2">
      <t>ヒョウジュン</t>
    </rPh>
    <rPh sb="2" eb="4">
      <t>ゲツガク</t>
    </rPh>
    <rPh sb="4" eb="6">
      <t>ホウシュウ</t>
    </rPh>
    <phoneticPr fontId="1"/>
  </si>
  <si>
    <t>また、社会保険料についてはそれぞれの表や計算式で求めるのですが、この表は度外視していることを前提としています。</t>
    <rPh sb="3" eb="5">
      <t>シャカイ</t>
    </rPh>
    <rPh sb="5" eb="8">
      <t>ホケンリョウ</t>
    </rPh>
    <rPh sb="18" eb="19">
      <t>ヒョウ</t>
    </rPh>
    <rPh sb="20" eb="23">
      <t>ケイサンシキ</t>
    </rPh>
    <rPh sb="24" eb="25">
      <t>モト</t>
    </rPh>
    <rPh sb="34" eb="35">
      <t>ヒョウ</t>
    </rPh>
    <rPh sb="36" eb="39">
      <t>ドガイシ</t>
    </rPh>
    <rPh sb="46" eb="48">
      <t>ゼンテイ</t>
    </rPh>
    <phoneticPr fontId="1"/>
  </si>
  <si>
    <t>標準月額報酬については、上限を超えていますが、度外視して100万円以下の端数処理する等としております。</t>
    <rPh sb="0" eb="2">
      <t>ヒョウジュン</t>
    </rPh>
    <rPh sb="2" eb="4">
      <t>ゲツガク</t>
    </rPh>
    <rPh sb="4" eb="6">
      <t>ホウシュウ</t>
    </rPh>
    <rPh sb="12" eb="14">
      <t>ジョウゲン</t>
    </rPh>
    <rPh sb="15" eb="16">
      <t>コ</t>
    </rPh>
    <rPh sb="23" eb="26">
      <t>ドガイシ</t>
    </rPh>
    <rPh sb="31" eb="33">
      <t>マンエン</t>
    </rPh>
    <rPh sb="33" eb="35">
      <t>イカ</t>
    </rPh>
    <rPh sb="36" eb="38">
      <t>ハスウ</t>
    </rPh>
    <rPh sb="38" eb="40">
      <t>ショリ</t>
    </rPh>
    <rPh sb="42" eb="43">
      <t>ナド</t>
    </rPh>
    <phoneticPr fontId="1"/>
  </si>
  <si>
    <t>役員報酬月額について100万円以下の端数を切り捨てています。</t>
    <rPh sb="0" eb="2">
      <t>ヤクイン</t>
    </rPh>
    <rPh sb="2" eb="4">
      <t>ホウシュウ</t>
    </rPh>
    <rPh sb="4" eb="6">
      <t>ゲツガク</t>
    </rPh>
    <rPh sb="13" eb="15">
      <t>マンエン</t>
    </rPh>
    <rPh sb="15" eb="17">
      <t>イカ</t>
    </rPh>
    <rPh sb="18" eb="20">
      <t>ハスウ</t>
    </rPh>
    <rPh sb="21" eb="22">
      <t>キ</t>
    </rPh>
    <rPh sb="23" eb="24">
      <t>ス</t>
    </rPh>
    <phoneticPr fontId="1"/>
  </si>
  <si>
    <t>下記サイトにより該当の数値を当てはめる</t>
    <rPh sb="0" eb="2">
      <t>カキ</t>
    </rPh>
    <rPh sb="8" eb="10">
      <t>ガイトウ</t>
    </rPh>
    <rPh sb="11" eb="13">
      <t>スウチ</t>
    </rPh>
    <rPh sb="14" eb="15">
      <t>ア</t>
    </rPh>
    <phoneticPr fontId="1"/>
  </si>
  <si>
    <r>
      <t>変更の趣旨は「サンプル数値」と理解しておりますが、</t>
    </r>
    <r>
      <rPr>
        <sz val="11"/>
        <color rgb="FFFF0000"/>
        <rFont val="Meiryo UI"/>
        <family val="3"/>
        <charset val="128"/>
      </rPr>
      <t>源泉税についてのみリアルな数値に置き換えております</t>
    </r>
    <r>
      <rPr>
        <sz val="11"/>
        <color theme="1"/>
        <rFont val="Meiryo UI"/>
        <family val="3"/>
        <charset val="128"/>
      </rPr>
      <t>。</t>
    </r>
    <rPh sb="0" eb="2">
      <t>ヘンコウ</t>
    </rPh>
    <rPh sb="3" eb="5">
      <t>シュシ</t>
    </rPh>
    <rPh sb="11" eb="13">
      <t>スウチ</t>
    </rPh>
    <rPh sb="15" eb="17">
      <t>リカイ</t>
    </rPh>
    <rPh sb="25" eb="27">
      <t>ゲンセン</t>
    </rPh>
    <rPh sb="27" eb="28">
      <t>ゼイ</t>
    </rPh>
    <rPh sb="38" eb="40">
      <t>スウチ</t>
    </rPh>
    <rPh sb="41" eb="42">
      <t>オ</t>
    </rPh>
    <rPh sb="43" eb="44">
      <t>カ</t>
    </rPh>
    <phoneticPr fontId="1"/>
  </si>
  <si>
    <t>各数値については、別途説明等があることも想定し*、概ね元の数値に対して行ごとに定数を乗じる方法にて数値を変更しています。</t>
    <rPh sb="0" eb="1">
      <t>カク</t>
    </rPh>
    <rPh sb="1" eb="3">
      <t>スウチ</t>
    </rPh>
    <rPh sb="9" eb="11">
      <t>ベット</t>
    </rPh>
    <rPh sb="11" eb="13">
      <t>セツメイ</t>
    </rPh>
    <rPh sb="13" eb="14">
      <t>トウ</t>
    </rPh>
    <rPh sb="20" eb="22">
      <t>ソウテイ</t>
    </rPh>
    <rPh sb="25" eb="26">
      <t>オオム</t>
    </rPh>
    <rPh sb="27" eb="28">
      <t>モト</t>
    </rPh>
    <rPh sb="29" eb="31">
      <t>スウチ</t>
    </rPh>
    <rPh sb="32" eb="33">
      <t>タイ</t>
    </rPh>
    <rPh sb="35" eb="36">
      <t>ギョウ</t>
    </rPh>
    <rPh sb="39" eb="41">
      <t>テイスウ</t>
    </rPh>
    <rPh sb="42" eb="43">
      <t>ジョウ</t>
    </rPh>
    <rPh sb="45" eb="47">
      <t>ホウホウ</t>
    </rPh>
    <rPh sb="49" eb="51">
      <t>スウチ</t>
    </rPh>
    <rPh sb="52" eb="54">
      <t>ヘンコウ</t>
    </rPh>
    <phoneticPr fontId="1"/>
  </si>
  <si>
    <t>変更後</t>
    <rPh sb="0" eb="2">
      <t>ヘンコウ</t>
    </rPh>
    <rPh sb="2" eb="3">
      <t>ゴ</t>
    </rPh>
    <phoneticPr fontId="1"/>
  </si>
  <si>
    <t>国税庁サイトより</t>
    <rPh sb="0" eb="3">
      <t>コクゼイチョウ</t>
    </rPh>
    <phoneticPr fontId="1"/>
  </si>
  <si>
    <t>税引前当期純利益</t>
    <rPh sb="0" eb="3">
      <t>ゼイビキマエ</t>
    </rPh>
    <rPh sb="3" eb="5">
      <t>トウキ</t>
    </rPh>
    <rPh sb="5" eb="8">
      <t>ジュンリエキ</t>
    </rPh>
    <phoneticPr fontId="1"/>
  </si>
  <si>
    <r>
      <rPr>
        <sz val="11"/>
        <color rgb="FFFF0000"/>
        <rFont val="游ゴシック"/>
        <family val="3"/>
        <charset val="128"/>
        <scheme val="minor"/>
      </rPr>
      <t>役員報酬額</t>
    </r>
    <r>
      <rPr>
        <sz val="11"/>
        <color theme="1"/>
        <rFont val="游ゴシック"/>
        <family val="2"/>
        <charset val="128"/>
        <scheme val="minor"/>
      </rPr>
      <t>(△)</t>
    </r>
    <rPh sb="0" eb="4">
      <t>ヤクインホウシュウ</t>
    </rPh>
    <rPh sb="4" eb="5">
      <t>ガク</t>
    </rPh>
    <phoneticPr fontId="1"/>
  </si>
  <si>
    <t>税引前利益（税引前当期純利益も同じ意味）は、そもそも役員報酬が差し引かれた後の</t>
    <rPh sb="0" eb="2">
      <t>ゼイビ</t>
    </rPh>
    <rPh sb="2" eb="3">
      <t>マエ</t>
    </rPh>
    <rPh sb="3" eb="5">
      <t>リエキ</t>
    </rPh>
    <rPh sb="6" eb="8">
      <t>ゼイビ</t>
    </rPh>
    <rPh sb="8" eb="9">
      <t>ゼン</t>
    </rPh>
    <rPh sb="9" eb="11">
      <t>トウキ</t>
    </rPh>
    <rPh sb="11" eb="14">
      <t>ジュンリエキ</t>
    </rPh>
    <rPh sb="15" eb="16">
      <t>オナ</t>
    </rPh>
    <rPh sb="17" eb="19">
      <t>イミ</t>
    </rPh>
    <rPh sb="26" eb="28">
      <t>ヤクイン</t>
    </rPh>
    <rPh sb="28" eb="30">
      <t>ホウシュウ</t>
    </rPh>
    <rPh sb="31" eb="32">
      <t>サ</t>
    </rPh>
    <rPh sb="33" eb="34">
      <t>ヒ</t>
    </rPh>
    <rPh sb="37" eb="38">
      <t>アト</t>
    </rPh>
    <phoneticPr fontId="1"/>
  </si>
  <si>
    <t>と思います。</t>
    <rPh sb="1" eb="2">
      <t>オモ</t>
    </rPh>
    <phoneticPr fontId="1"/>
  </si>
  <si>
    <t>（旧商法などでは役員賞与などを利益処分にて支給していました。）</t>
    <rPh sb="1" eb="2">
      <t>キュウ</t>
    </rPh>
    <rPh sb="2" eb="4">
      <t>ショウホウ</t>
    </rPh>
    <rPh sb="8" eb="10">
      <t>ヤクイン</t>
    </rPh>
    <rPh sb="10" eb="12">
      <t>ショウヨ</t>
    </rPh>
    <rPh sb="15" eb="17">
      <t>リエキ</t>
    </rPh>
    <rPh sb="17" eb="19">
      <t>ショブン</t>
    </rPh>
    <rPh sb="21" eb="23">
      <t>シキュウ</t>
    </rPh>
    <phoneticPr fontId="1"/>
  </si>
  <si>
    <t>金額かと思います*。したがって、さらにそこから役員報酬額を差し引くのはなぜなのかわかりませんでした。</t>
    <rPh sb="0" eb="2">
      <t>キンガク</t>
    </rPh>
    <rPh sb="4" eb="5">
      <t>オモ</t>
    </rPh>
    <rPh sb="23" eb="25">
      <t>ヤクイン</t>
    </rPh>
    <rPh sb="25" eb="27">
      <t>ホウシュウ</t>
    </rPh>
    <rPh sb="27" eb="28">
      <t>ガク</t>
    </rPh>
    <rPh sb="29" eb="30">
      <t>サ</t>
    </rPh>
    <rPh sb="31" eb="32">
      <t>ヒ</t>
    </rPh>
    <phoneticPr fontId="1"/>
  </si>
  <si>
    <t>*ご参考：役員賞与による会計基準</t>
    <rPh sb="2" eb="4">
      <t>サンコウ</t>
    </rPh>
    <rPh sb="5" eb="7">
      <t>ヤクイン</t>
    </rPh>
    <rPh sb="7" eb="9">
      <t>ショウヨ</t>
    </rPh>
    <rPh sb="12" eb="14">
      <t>カイケイ</t>
    </rPh>
    <rPh sb="14" eb="16">
      <t>キジュン</t>
    </rPh>
    <phoneticPr fontId="1"/>
  </si>
  <si>
    <t>P4にて役員賞与は発生した会計期間の費用として処理するとされています。</t>
    <phoneticPr fontId="1"/>
  </si>
  <si>
    <t>【岡コメント】</t>
    <rPh sb="1" eb="2">
      <t>オカ</t>
    </rPh>
    <phoneticPr fontId="1"/>
  </si>
  <si>
    <t>役員貸付返済(△)</t>
    <rPh sb="0" eb="2">
      <t>ヤクイン</t>
    </rPh>
    <rPh sb="2" eb="4">
      <t>カシツケ</t>
    </rPh>
    <rPh sb="4" eb="6">
      <t>ヘンサイ</t>
    </rPh>
    <phoneticPr fontId="1"/>
  </si>
  <si>
    <t>特殊な状況下ではあり得ることなのかもしれないのですが、詳細はわかりかねます。</t>
    <rPh sb="0" eb="2">
      <t>トクシュ</t>
    </rPh>
    <rPh sb="3" eb="6">
      <t>ジョウキョウカ</t>
    </rPh>
    <rPh sb="10" eb="11">
      <t>エ</t>
    </rPh>
    <rPh sb="27" eb="29">
      <t>ショウサイ</t>
    </rPh>
    <phoneticPr fontId="1"/>
  </si>
  <si>
    <t>この表の仕様にそって文言を変更していますが、再度作成された方に確かめられたほうがよいのではないか</t>
    <rPh sb="2" eb="3">
      <t>ヒョウ</t>
    </rPh>
    <rPh sb="4" eb="6">
      <t>シヨウ</t>
    </rPh>
    <rPh sb="10" eb="12">
      <t>モンゴン</t>
    </rPh>
    <rPh sb="13" eb="15">
      <t>ヘンコウ</t>
    </rPh>
    <rPh sb="22" eb="24">
      <t>サイド</t>
    </rPh>
    <rPh sb="24" eb="26">
      <t>サクセイ</t>
    </rPh>
    <rPh sb="29" eb="30">
      <t>カタ</t>
    </rPh>
    <rPh sb="31" eb="32">
      <t>タシ</t>
    </rPh>
    <phoneticPr fontId="1"/>
  </si>
  <si>
    <t>https://www.asb-j.jp/jp/wp-content/uploads/sites/4/yakuin.pdf</t>
    <phoneticPr fontId="1"/>
  </si>
  <si>
    <t>源泉徴収額(△)</t>
    <rPh sb="0" eb="2">
      <t>ゲンセン</t>
    </rPh>
    <rPh sb="2" eb="4">
      <t>チョウシュウ</t>
    </rPh>
    <rPh sb="4" eb="5">
      <t>ガク</t>
    </rPh>
    <phoneticPr fontId="1"/>
  </si>
  <si>
    <t>差引額</t>
    <rPh sb="0" eb="2">
      <t>サシヒキ</t>
    </rPh>
    <rPh sb="2" eb="3">
      <t>ガク</t>
    </rPh>
    <phoneticPr fontId="1"/>
  </si>
  <si>
    <t>健康保険保険料等(△)</t>
    <rPh sb="0" eb="4">
      <t>ケンコウホケン</t>
    </rPh>
    <rPh sb="4" eb="7">
      <t>ホケンリョウ</t>
    </rPh>
    <rPh sb="7" eb="8">
      <t>トウ</t>
    </rPh>
    <phoneticPr fontId="1"/>
  </si>
  <si>
    <t>厚生年金保険料等(△)</t>
    <rPh sb="0" eb="4">
      <t>コウセイネンキン</t>
    </rPh>
    <rPh sb="4" eb="7">
      <t>ホケンリョウ</t>
    </rPh>
    <rPh sb="7" eb="8">
      <t>トウ</t>
    </rPh>
    <phoneticPr fontId="1"/>
  </si>
  <si>
    <t>繰越欠損金(△)</t>
    <rPh sb="0" eb="4">
      <t>クリコシケッソン</t>
    </rPh>
    <rPh sb="4" eb="5">
      <t>キン</t>
    </rPh>
    <phoneticPr fontId="1"/>
  </si>
  <si>
    <t>文言変更後</t>
    <rPh sb="0" eb="2">
      <t>モンゴン</t>
    </rPh>
    <rPh sb="2" eb="4">
      <t>ヘンコウ</t>
    </rPh>
    <rPh sb="4" eb="5">
      <t>ゴ</t>
    </rPh>
    <phoneticPr fontId="1"/>
  </si>
  <si>
    <t>扶養人数（人）</t>
    <rPh sb="0" eb="4">
      <t>フヨウニンズウ</t>
    </rPh>
    <rPh sb="5" eb="6">
      <t>ニン</t>
    </rPh>
    <phoneticPr fontId="1"/>
  </si>
  <si>
    <t>念のためのご参考</t>
    <rPh sb="0" eb="1">
      <t>ネン</t>
    </rPh>
    <rPh sb="6" eb="8">
      <t>サンコウ</t>
    </rPh>
    <phoneticPr fontId="1"/>
  </si>
  <si>
    <t>https://j-net21.smrj.go.jp/qa/org/Q0510.html</t>
    <phoneticPr fontId="1"/>
  </si>
  <si>
    <t>ここに旧商法では利益処分にて役員賞与を支給していた旨が書かれています。</t>
    <rPh sb="3" eb="6">
      <t>キュウショウホウ</t>
    </rPh>
    <rPh sb="8" eb="10">
      <t>リエキ</t>
    </rPh>
    <rPh sb="10" eb="12">
      <t>ショブン</t>
    </rPh>
    <rPh sb="14" eb="16">
      <t>ヤクイン</t>
    </rPh>
    <rPh sb="16" eb="18">
      <t>ショウヨ</t>
    </rPh>
    <rPh sb="19" eb="21">
      <t>シキュウ</t>
    </rPh>
    <rPh sb="25" eb="26">
      <t>ムネ</t>
    </rPh>
    <rPh sb="27" eb="28">
      <t>カ</t>
    </rPh>
    <phoneticPr fontId="1"/>
  </si>
  <si>
    <t>役員報酬差引前の法人利益</t>
    <rPh sb="0" eb="2">
      <t>ヤクイン</t>
    </rPh>
    <rPh sb="2" eb="4">
      <t>ホウシュウ</t>
    </rPh>
    <rPh sb="4" eb="6">
      <t>サシヒキ</t>
    </rPh>
    <rPh sb="6" eb="7">
      <t>マエ</t>
    </rPh>
    <rPh sb="8" eb="10">
      <t>ホウジン</t>
    </rPh>
    <rPh sb="10" eb="12">
      <t>リエキ</t>
    </rPh>
    <phoneticPr fontId="1"/>
  </si>
  <si>
    <t>税務調整額*</t>
    <rPh sb="0" eb="2">
      <t>ゼイム</t>
    </rPh>
    <rPh sb="2" eb="4">
      <t>チョウセイ</t>
    </rPh>
    <rPh sb="4" eb="5">
      <t>ガク</t>
    </rPh>
    <phoneticPr fontId="1"/>
  </si>
  <si>
    <t>*税務調整額はプラスとしていますが、マイナスとなることもあります。</t>
    <rPh sb="1" eb="3">
      <t>ゼイム</t>
    </rPh>
    <rPh sb="3" eb="5">
      <t>チョウセイ</t>
    </rPh>
    <rPh sb="5" eb="6">
      <t>ガク</t>
    </rPh>
    <phoneticPr fontId="1"/>
  </si>
  <si>
    <t>繰越欠損金額(△)</t>
    <rPh sb="0" eb="4">
      <t>クリコシケッソン</t>
    </rPh>
    <rPh sb="4" eb="5">
      <t>キン</t>
    </rPh>
    <rPh sb="5" eb="6">
      <t>ガク</t>
    </rPh>
    <phoneticPr fontId="1"/>
  </si>
  <si>
    <t>社内貸付返済(△)</t>
    <rPh sb="0" eb="2">
      <t>シャナイ</t>
    </rPh>
    <rPh sb="2" eb="4">
      <t>カシツケ</t>
    </rPh>
    <rPh sb="4" eb="6">
      <t>ヘンサイ</t>
    </rPh>
    <phoneticPr fontId="1"/>
  </si>
  <si>
    <t>上段は法人の所得の概要を示し、下段において役員報酬の手取り額を計算しています。</t>
    <rPh sb="0" eb="2">
      <t>ジョウダン</t>
    </rPh>
    <rPh sb="3" eb="5">
      <t>ホウジン</t>
    </rPh>
    <rPh sb="6" eb="8">
      <t>ショトク</t>
    </rPh>
    <rPh sb="9" eb="11">
      <t>ガイヨウ</t>
    </rPh>
    <rPh sb="12" eb="13">
      <t>シメ</t>
    </rPh>
    <rPh sb="15" eb="17">
      <t>カダン</t>
    </rPh>
    <rPh sb="21" eb="23">
      <t>ヤクイン</t>
    </rPh>
    <rPh sb="23" eb="25">
      <t>ホウシュウ</t>
    </rPh>
    <rPh sb="26" eb="28">
      <t>テド</t>
    </rPh>
    <rPh sb="29" eb="30">
      <t>ガク</t>
    </rPh>
    <rPh sb="31" eb="33">
      <t>ケイサン</t>
    </rPh>
    <phoneticPr fontId="1"/>
  </si>
  <si>
    <t>役員報酬額(△)</t>
    <rPh sb="0" eb="4">
      <t>ヤクインホウシュウ</t>
    </rPh>
    <rPh sb="4" eb="5">
      <t>ガク</t>
    </rPh>
    <phoneticPr fontId="1"/>
  </si>
  <si>
    <t>来期予測1</t>
    <rPh sb="0" eb="4">
      <t>ライキヨソク</t>
    </rPh>
    <phoneticPr fontId="1"/>
  </si>
  <si>
    <t>来期予測2</t>
    <rPh sb="0" eb="4">
      <t>ライキヨソク</t>
    </rPh>
    <phoneticPr fontId="1"/>
  </si>
  <si>
    <t>来期予測3</t>
    <rPh sb="0" eb="4">
      <t>ライキヨソク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</si>
</sst>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1"/>
      <color theme="1"/>
      <name val="Meiryo UI"/>
      <family val="3"/>
      <charset val="128"/>
    </font>
    <font>
      <sz val="11"/>
      <color theme="1"/>
      <name val="Meiryo UI"/>
      <family val="3"/>
      <charset val="128"/>
    </font>
    <font>
      <sz val="11"/>
      <color rgb="FFFF0000"/>
      <name val="Meiryo UI"/>
      <family val="3"/>
      <charset val="128"/>
    </font>
    <font>
      <sz val="10"/>
      <color theme="1"/>
      <name val="Meiryo UI"/>
      <family val="3"/>
      <charset val="128"/>
    </font>
    <font>
      <b/>
      <sz val="12"/>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rgb="FFFF0000"/>
      <name val="游ゴシック"/>
      <family val="2"/>
      <charset val="128"/>
      <scheme val="minor"/>
    </font>
    <font>
      <sz val="10"/>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5" fillId="0" borderId="0"/>
    <xf numFmtId="0" fontId="7" fillId="0" borderId="0" applyNumberFormat="0" applyFill="0" applyBorder="0" applyAlignment="0" applyProtection="0">
      <alignment vertical="center"/>
    </xf>
  </cellStyleXfs>
  <cellXfs count="73">
    <xf numFmtId="0" fontId="0" fillId="0" borderId="0" xfId="0">
      <alignment vertical="center"/>
    </xf>
    <xf numFmtId="0" fontId="0" fillId="0" borderId="1" xfId="0" applyBorder="1">
      <alignment vertical="center"/>
    </xf>
    <xf numFmtId="0" fontId="3" fillId="0" borderId="2" xfId="0" applyFont="1" applyBorder="1" applyAlignment="1">
      <alignment horizontal="center" vertical="center"/>
    </xf>
    <xf numFmtId="0" fontId="0" fillId="0" borderId="3" xfId="0" applyBorder="1">
      <alignment vertical="center"/>
    </xf>
    <xf numFmtId="3" fontId="0" fillId="0" borderId="4" xfId="0" applyNumberFormat="1" applyBorder="1">
      <alignment vertical="center"/>
    </xf>
    <xf numFmtId="3" fontId="0" fillId="2" borderId="4" xfId="0" applyNumberFormat="1" applyFill="1" applyBorder="1">
      <alignment vertical="center"/>
    </xf>
    <xf numFmtId="3" fontId="0" fillId="2" borderId="6" xfId="0" applyNumberFormat="1" applyFill="1" applyBorder="1">
      <alignment vertical="center"/>
    </xf>
    <xf numFmtId="0" fontId="3" fillId="0" borderId="7" xfId="0" applyFont="1" applyBorder="1" applyAlignment="1">
      <alignment horizontal="center" vertical="center"/>
    </xf>
    <xf numFmtId="3" fontId="0" fillId="0" borderId="8" xfId="0" applyNumberFormat="1" applyBorder="1">
      <alignment vertical="center"/>
    </xf>
    <xf numFmtId="3" fontId="0" fillId="2" borderId="8" xfId="0" applyNumberFormat="1" applyFill="1" applyBorder="1">
      <alignment vertical="center"/>
    </xf>
    <xf numFmtId="3" fontId="0" fillId="2" borderId="9" xfId="0" applyNumberFormat="1" applyFill="1" applyBorder="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3" fontId="0" fillId="0" borderId="10" xfId="0" applyNumberFormat="1" applyBorder="1">
      <alignment vertical="center"/>
    </xf>
    <xf numFmtId="3" fontId="0" fillId="0" borderId="11" xfId="0" applyNumberFormat="1" applyBorder="1">
      <alignment vertical="center"/>
    </xf>
    <xf numFmtId="3" fontId="0" fillId="0" borderId="12" xfId="0" applyNumberFormat="1" applyBorder="1">
      <alignment vertical="center"/>
    </xf>
    <xf numFmtId="3" fontId="0" fillId="0" borderId="13" xfId="0" applyNumberFormat="1" applyBorder="1">
      <alignment vertical="center"/>
    </xf>
    <xf numFmtId="3" fontId="0" fillId="2" borderId="14" xfId="0" applyNumberFormat="1" applyFill="1" applyBorder="1">
      <alignment vertical="center"/>
    </xf>
    <xf numFmtId="3" fontId="0" fillId="2" borderId="15" xfId="0" applyNumberFormat="1" applyFill="1" applyBorder="1">
      <alignment vertical="center"/>
    </xf>
    <xf numFmtId="0" fontId="0" fillId="0" borderId="3" xfId="0" applyBorder="1" applyAlignment="1">
      <alignment horizontal="distributed" vertical="center" indent="1"/>
    </xf>
    <xf numFmtId="0" fontId="0" fillId="0" borderId="5" xfId="0" applyBorder="1" applyAlignment="1">
      <alignment horizontal="distributed" vertical="center" indent="1"/>
    </xf>
    <xf numFmtId="0" fontId="4" fillId="0" borderId="0" xfId="0" applyFont="1">
      <alignment vertical="center"/>
    </xf>
    <xf numFmtId="0" fontId="5" fillId="0" borderId="0" xfId="1"/>
    <xf numFmtId="0" fontId="0" fillId="0" borderId="0" xfId="0" applyAlignment="1">
      <alignment vertical="top" wrapText="1"/>
    </xf>
    <xf numFmtId="0" fontId="3"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2" fontId="10" fillId="0" borderId="0" xfId="0" applyNumberFormat="1" applyFont="1">
      <alignment vertical="center"/>
    </xf>
    <xf numFmtId="3" fontId="0" fillId="4" borderId="12" xfId="0" applyNumberFormat="1" applyFill="1" applyBorder="1">
      <alignment vertical="center"/>
    </xf>
    <xf numFmtId="0" fontId="11" fillId="4" borderId="0" xfId="0" applyFont="1" applyFill="1" applyAlignment="1">
      <alignment horizontal="center" vertical="center"/>
    </xf>
    <xf numFmtId="0" fontId="9" fillId="0" borderId="0" xfId="0" applyFont="1" applyAlignment="1">
      <alignment horizontal="left" vertical="center" indent="1"/>
    </xf>
    <xf numFmtId="2" fontId="7" fillId="0" borderId="0" xfId="2" applyNumberFormat="1" applyAlignment="1">
      <alignment horizontal="left" vertical="center" indent="1"/>
    </xf>
    <xf numFmtId="3" fontId="0" fillId="0" borderId="24" xfId="0" applyNumberFormat="1" applyBorder="1">
      <alignment vertical="center"/>
    </xf>
    <xf numFmtId="3" fontId="0" fillId="0" borderId="25" xfId="0" applyNumberFormat="1" applyBorder="1">
      <alignment vertical="center"/>
    </xf>
    <xf numFmtId="3" fontId="0" fillId="0" borderId="26" xfId="0" applyNumberFormat="1" applyBorder="1">
      <alignment vertical="center"/>
    </xf>
    <xf numFmtId="0" fontId="13" fillId="0" borderId="3" xfId="0" applyFont="1" applyBorder="1" applyAlignment="1">
      <alignment horizontal="distributed" vertical="center" indent="1"/>
    </xf>
    <xf numFmtId="0" fontId="15" fillId="0" borderId="3" xfId="0" applyFont="1" applyBorder="1" applyAlignment="1">
      <alignment horizontal="distributed" vertical="center" indent="1"/>
    </xf>
    <xf numFmtId="0" fontId="7" fillId="0" borderId="0" xfId="2">
      <alignment vertical="center"/>
    </xf>
    <xf numFmtId="0" fontId="16" fillId="0" borderId="3" xfId="0" applyFont="1" applyBorder="1" applyAlignment="1">
      <alignment horizontal="distributed" vertical="center" indent="1"/>
    </xf>
    <xf numFmtId="0" fontId="9" fillId="6" borderId="0" xfId="0" applyFont="1" applyFill="1" applyAlignment="1">
      <alignment horizontal="left" vertical="center"/>
    </xf>
    <xf numFmtId="0" fontId="0" fillId="6" borderId="0" xfId="0" applyFill="1">
      <alignment vertical="center"/>
    </xf>
    <xf numFmtId="0" fontId="9" fillId="6" borderId="0" xfId="0" applyFont="1" applyFill="1">
      <alignment vertical="center"/>
    </xf>
    <xf numFmtId="0" fontId="14" fillId="6" borderId="3" xfId="0" applyFont="1" applyFill="1" applyBorder="1" applyAlignment="1">
      <alignment horizontal="distributed" vertical="center" indent="1"/>
    </xf>
    <xf numFmtId="0" fontId="14" fillId="0" borderId="3" xfId="0" applyFont="1" applyBorder="1" applyAlignment="1">
      <alignment horizontal="distributed" vertical="center" indent="1"/>
    </xf>
    <xf numFmtId="3" fontId="0" fillId="0" borderId="28" xfId="0" applyNumberFormat="1" applyBorder="1">
      <alignment vertical="center"/>
    </xf>
    <xf numFmtId="3" fontId="0" fillId="0" borderId="29" xfId="0" applyNumberFormat="1" applyBorder="1">
      <alignment vertical="center"/>
    </xf>
    <xf numFmtId="3" fontId="0" fillId="2" borderId="24" xfId="0" applyNumberFormat="1" applyFill="1" applyBorder="1">
      <alignment vertical="center"/>
    </xf>
    <xf numFmtId="0" fontId="0" fillId="0" borderId="30" xfId="0" applyBorder="1">
      <alignment vertical="center"/>
    </xf>
    <xf numFmtId="0" fontId="17" fillId="0" borderId="3" xfId="0" applyFont="1" applyBorder="1" applyAlignment="1">
      <alignment horizontal="distributed" vertical="center" indent="1"/>
    </xf>
    <xf numFmtId="0" fontId="14" fillId="0" borderId="27" xfId="0" applyFont="1" applyBorder="1" applyAlignment="1">
      <alignment horizontal="distributed" vertical="center" indent="1"/>
    </xf>
    <xf numFmtId="0" fontId="14" fillId="0" borderId="0" xfId="0" applyFont="1">
      <alignment vertical="center"/>
    </xf>
    <xf numFmtId="0" fontId="14" fillId="0" borderId="31" xfId="0" applyFont="1" applyBorder="1" applyAlignment="1">
      <alignment horizontal="distributed" vertical="center" indent="1"/>
    </xf>
    <xf numFmtId="0" fontId="17" fillId="0" borderId="31" xfId="0" applyFont="1" applyBorder="1" applyAlignment="1">
      <alignment horizontal="distributed" vertical="center" indent="1"/>
    </xf>
    <xf numFmtId="0" fontId="12"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22" xfId="0" applyFill="1" applyBorder="1" applyAlignment="1">
      <alignment horizontal="left" vertical="top" wrapText="1"/>
    </xf>
    <xf numFmtId="0" fontId="0" fillId="3" borderId="0" xfId="0" applyFill="1" applyAlignment="1">
      <alignment horizontal="left" vertical="top" wrapText="1"/>
    </xf>
    <xf numFmtId="0" fontId="0" fillId="3" borderId="23" xfId="0" applyFill="1" applyBorder="1" applyAlignment="1">
      <alignment horizontal="left" vertical="top" wrapText="1"/>
    </xf>
    <xf numFmtId="0" fontId="0" fillId="3" borderId="19"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2" fillId="0" borderId="0" xfId="0" applyFont="1" applyAlignment="1">
      <alignment horizontal="center" vertical="center"/>
    </xf>
    <xf numFmtId="0" fontId="12" fillId="5" borderId="0" xfId="0" applyFont="1" applyFill="1" applyAlignment="1">
      <alignment horizontal="center" vertical="center"/>
    </xf>
  </cellXfs>
  <cellStyles count="3">
    <cellStyle name="ハイパーリンク" xfId="2" builtinId="8"/>
    <cellStyle name="標準" xfId="0" builtinId="0"/>
    <cellStyle name="標準 2" xfId="1" xr:uid="{7CE437BA-9E47-48BC-886E-5AD5646DC8EA}"/>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114300</xdr:colOff>
      <xdr:row>4</xdr:row>
      <xdr:rowOff>28575</xdr:rowOff>
    </xdr:from>
    <xdr:to>
      <xdr:col>6</xdr:col>
      <xdr:colOff>333374</xdr:colOff>
      <xdr:row>6</xdr:row>
      <xdr:rowOff>190500</xdr:rowOff>
    </xdr:to>
    <xdr:sp macro="" textlink="">
      <xdr:nvSpPr>
        <xdr:cNvPr id="2" name="右中かっこ 1">
          <a:extLst>
            <a:ext uri="{FF2B5EF4-FFF2-40B4-BE49-F238E27FC236}">
              <a16:creationId xmlns:a16="http://schemas.microsoft.com/office/drawing/2014/main" id="{5F935382-77A4-5C1C-7CB7-8EA97253DF84}"/>
            </a:ext>
          </a:extLst>
        </xdr:cNvPr>
        <xdr:cNvSpPr/>
      </xdr:nvSpPr>
      <xdr:spPr>
        <a:xfrm>
          <a:off x="6010275" y="1304925"/>
          <a:ext cx="219074" cy="638175"/>
        </a:xfrm>
        <a:prstGeom prst="rightBrace">
          <a:avLst>
            <a:gd name="adj1" fmla="val 38636"/>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ta.go.jp/publication/pamph/gensen/zeigakuhyo2023/data/01-07.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j-net21.smrj.go.jp/qa/org/Q0510.html" TargetMode="External"/><Relationship Id="rId1" Type="http://schemas.openxmlformats.org/officeDocument/2006/relationships/hyperlink" Target="https://www.asb-j.jp/jp/wp-content/uploads/sites/4/yakuin.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4273-02A4-4F2D-99CE-FB0D50900CAF}">
  <dimension ref="B2:I11"/>
  <sheetViews>
    <sheetView workbookViewId="0"/>
  </sheetViews>
  <sheetFormatPr defaultColWidth="8.875" defaultRowHeight="18.75" x14ac:dyDescent="0.4"/>
  <sheetData>
    <row r="2" spans="2:9" ht="30" x14ac:dyDescent="0.4">
      <c r="B2" s="56" t="s">
        <v>23</v>
      </c>
      <c r="C2" s="57"/>
      <c r="D2" s="57"/>
      <c r="E2" s="57"/>
      <c r="F2" s="58"/>
      <c r="G2" s="22"/>
    </row>
    <row r="3" spans="2:9" ht="30" x14ac:dyDescent="0.4">
      <c r="B3" s="59"/>
      <c r="C3" s="60"/>
      <c r="D3" s="60"/>
      <c r="E3" s="60"/>
      <c r="F3" s="61"/>
      <c r="G3" s="22"/>
    </row>
    <row r="5" spans="2:9" x14ac:dyDescent="0.15">
      <c r="B5" s="23" t="s">
        <v>21</v>
      </c>
    </row>
    <row r="6" spans="2:9" x14ac:dyDescent="0.4">
      <c r="B6" s="62" t="s">
        <v>22</v>
      </c>
      <c r="C6" s="63"/>
      <c r="D6" s="63"/>
      <c r="E6" s="63"/>
      <c r="F6" s="63"/>
      <c r="G6" s="63"/>
      <c r="H6" s="64"/>
      <c r="I6" s="24"/>
    </row>
    <row r="7" spans="2:9" x14ac:dyDescent="0.4">
      <c r="B7" s="65"/>
      <c r="C7" s="66"/>
      <c r="D7" s="66"/>
      <c r="E7" s="66"/>
      <c r="F7" s="66"/>
      <c r="G7" s="66"/>
      <c r="H7" s="67"/>
      <c r="I7" s="24"/>
    </row>
    <row r="8" spans="2:9" x14ac:dyDescent="0.4">
      <c r="B8" s="68"/>
      <c r="C8" s="69"/>
      <c r="D8" s="69"/>
      <c r="E8" s="69"/>
      <c r="F8" s="69"/>
      <c r="G8" s="69"/>
      <c r="H8" s="70"/>
      <c r="I8" s="24"/>
    </row>
    <row r="9" spans="2:9" x14ac:dyDescent="0.4">
      <c r="B9" s="24"/>
      <c r="C9" s="24"/>
      <c r="D9" s="24"/>
      <c r="E9" s="24"/>
      <c r="F9" s="24"/>
      <c r="G9" s="24"/>
      <c r="H9" s="24"/>
      <c r="I9" s="24"/>
    </row>
    <row r="10" spans="2:9" x14ac:dyDescent="0.4">
      <c r="C10" s="24"/>
      <c r="D10" s="24"/>
      <c r="E10" s="24"/>
      <c r="F10" s="24"/>
      <c r="G10" s="24"/>
      <c r="H10" s="24"/>
      <c r="I10" s="24"/>
    </row>
    <row r="11" spans="2:9" x14ac:dyDescent="0.4">
      <c r="B11" s="24"/>
      <c r="C11" s="24"/>
      <c r="D11" s="24"/>
      <c r="E11" s="24"/>
      <c r="F11" s="24"/>
      <c r="G11" s="24"/>
      <c r="H11" s="24"/>
      <c r="I11" s="24"/>
    </row>
  </sheetData>
  <mergeCells count="2">
    <mergeCell ref="B2:F3"/>
    <mergeCell ref="B6:H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A636-9F62-42C0-8E9B-5E51EAF98FAD}">
  <dimension ref="B1:F24"/>
  <sheetViews>
    <sheetView workbookViewId="0">
      <selection activeCell="B23" sqref="B23"/>
    </sheetView>
  </sheetViews>
  <sheetFormatPr defaultColWidth="8.875" defaultRowHeight="18.75" x14ac:dyDescent="0.4"/>
  <cols>
    <col min="1" max="1" width="3.625" customWidth="1"/>
    <col min="2" max="2" width="24.875" customWidth="1"/>
    <col min="3" max="6" width="13" bestFit="1" customWidth="1"/>
  </cols>
  <sheetData>
    <row r="1" spans="2:6" ht="24" x14ac:dyDescent="0.4">
      <c r="B1" s="71" t="s">
        <v>20</v>
      </c>
      <c r="C1" s="71"/>
      <c r="D1" s="71"/>
      <c r="E1" s="71"/>
      <c r="F1" s="71"/>
    </row>
    <row r="2" spans="2:6" ht="19.5" thickBot="1" x14ac:dyDescent="0.45">
      <c r="B2" t="s">
        <v>0</v>
      </c>
    </row>
    <row r="3" spans="2:6" x14ac:dyDescent="0.4">
      <c r="B3" s="1"/>
      <c r="C3" s="7" t="s">
        <v>1</v>
      </c>
      <c r="D3" s="7" t="s">
        <v>1</v>
      </c>
      <c r="E3" s="7" t="s">
        <v>1</v>
      </c>
      <c r="F3" s="2" t="s">
        <v>1</v>
      </c>
    </row>
    <row r="4" spans="2:6" ht="19.5" thickBot="1" x14ac:dyDescent="0.45">
      <c r="B4" s="49"/>
      <c r="C4" s="11" t="s">
        <v>2</v>
      </c>
      <c r="D4" s="12" t="s">
        <v>74</v>
      </c>
      <c r="E4" s="12" t="s">
        <v>75</v>
      </c>
      <c r="F4" s="13" t="s">
        <v>76</v>
      </c>
    </row>
    <row r="5" spans="2:6" x14ac:dyDescent="0.4">
      <c r="B5" s="50" t="s">
        <v>67</v>
      </c>
      <c r="C5" s="8"/>
      <c r="D5" s="8"/>
      <c r="E5" s="8"/>
      <c r="F5" s="34"/>
    </row>
    <row r="6" spans="2:6" x14ac:dyDescent="0.4">
      <c r="B6" s="53" t="s">
        <v>73</v>
      </c>
      <c r="C6" s="14"/>
      <c r="D6" s="14"/>
      <c r="E6" s="14"/>
      <c r="F6" s="35"/>
    </row>
    <row r="7" spans="2:6" x14ac:dyDescent="0.4">
      <c r="B7" s="45" t="s">
        <v>44</v>
      </c>
      <c r="C7" s="9">
        <f>+C5-C6</f>
        <v>0</v>
      </c>
      <c r="D7" s="9">
        <f t="shared" ref="D7:F7" si="0">+D5-D6</f>
        <v>0</v>
      </c>
      <c r="E7" s="9">
        <f t="shared" si="0"/>
        <v>0</v>
      </c>
      <c r="F7" s="5">
        <f t="shared" si="0"/>
        <v>0</v>
      </c>
    </row>
    <row r="8" spans="2:6" x14ac:dyDescent="0.4">
      <c r="B8" s="45" t="s">
        <v>68</v>
      </c>
      <c r="C8" s="8"/>
      <c r="D8" s="8"/>
      <c r="E8" s="8"/>
      <c r="F8" s="34"/>
    </row>
    <row r="9" spans="2:6" x14ac:dyDescent="0.4">
      <c r="B9" s="53" t="s">
        <v>70</v>
      </c>
      <c r="C9" s="14"/>
      <c r="D9" s="14"/>
      <c r="E9" s="14"/>
      <c r="F9" s="35"/>
    </row>
    <row r="10" spans="2:6" x14ac:dyDescent="0.4">
      <c r="B10" s="45" t="s">
        <v>10</v>
      </c>
      <c r="C10" s="9">
        <f>+C7-C9+C8</f>
        <v>0</v>
      </c>
      <c r="D10" s="9">
        <f>+D7-D9+D8</f>
        <v>0</v>
      </c>
      <c r="E10" s="9">
        <f>+E7-E9+E8</f>
        <v>0</v>
      </c>
      <c r="F10" s="48">
        <f>+F7-F9+F8</f>
        <v>0</v>
      </c>
    </row>
    <row r="11" spans="2:6" ht="19.5" thickBot="1" x14ac:dyDescent="0.45">
      <c r="B11" s="51"/>
      <c r="C11" s="46"/>
      <c r="D11" s="46"/>
      <c r="E11" s="46"/>
      <c r="F11" s="47"/>
    </row>
    <row r="12" spans="2:6" ht="19.5" thickTop="1" x14ac:dyDescent="0.4">
      <c r="B12" s="45"/>
      <c r="C12" s="8"/>
      <c r="D12" s="8"/>
      <c r="E12" s="8"/>
      <c r="F12" s="4"/>
    </row>
    <row r="13" spans="2:6" x14ac:dyDescent="0.4">
      <c r="B13" s="45" t="s">
        <v>11</v>
      </c>
      <c r="C13" s="9">
        <f>+C6/12</f>
        <v>0</v>
      </c>
      <c r="D13" s="9">
        <f t="shared" ref="D13:F13" si="1">+D6/12</f>
        <v>0</v>
      </c>
      <c r="E13" s="9">
        <f t="shared" si="1"/>
        <v>0</v>
      </c>
      <c r="F13" s="48">
        <f t="shared" si="1"/>
        <v>0</v>
      </c>
    </row>
    <row r="14" spans="2:6" x14ac:dyDescent="0.4">
      <c r="B14" s="45" t="s">
        <v>63</v>
      </c>
      <c r="C14" s="16"/>
      <c r="D14" s="16"/>
      <c r="E14" s="16"/>
      <c r="F14" s="17"/>
    </row>
    <row r="15" spans="2:6" x14ac:dyDescent="0.4">
      <c r="B15" s="45" t="s">
        <v>13</v>
      </c>
      <c r="C15" s="16"/>
      <c r="D15" s="16"/>
      <c r="E15" s="16"/>
      <c r="F15" s="17"/>
    </row>
    <row r="16" spans="2:6" x14ac:dyDescent="0.4">
      <c r="B16" s="50" t="s">
        <v>59</v>
      </c>
      <c r="C16" s="16"/>
      <c r="D16" s="16"/>
      <c r="E16" s="16"/>
      <c r="F16" s="36"/>
    </row>
    <row r="17" spans="2:6" x14ac:dyDescent="0.4">
      <c r="B17" s="54" t="s">
        <v>60</v>
      </c>
      <c r="C17" s="8"/>
      <c r="D17" s="8"/>
      <c r="E17" s="8"/>
      <c r="F17" s="34"/>
    </row>
    <row r="18" spans="2:6" x14ac:dyDescent="0.4">
      <c r="B18" s="45" t="s">
        <v>58</v>
      </c>
      <c r="C18" s="18">
        <f>+C13-C16-C17</f>
        <v>0</v>
      </c>
      <c r="D18" s="18">
        <f t="shared" ref="D18:F18" si="2">+D13-D16-D17</f>
        <v>0</v>
      </c>
      <c r="E18" s="18">
        <f t="shared" si="2"/>
        <v>0</v>
      </c>
      <c r="F18" s="19">
        <f t="shared" si="2"/>
        <v>0</v>
      </c>
    </row>
    <row r="19" spans="2:6" x14ac:dyDescent="0.4">
      <c r="B19" s="45" t="s">
        <v>57</v>
      </c>
      <c r="C19" s="16"/>
      <c r="D19" s="16"/>
      <c r="E19" s="16"/>
      <c r="F19" s="17"/>
    </row>
    <row r="20" spans="2:6" x14ac:dyDescent="0.4">
      <c r="B20" s="53" t="s">
        <v>71</v>
      </c>
      <c r="C20" s="14"/>
      <c r="D20" s="14"/>
      <c r="E20" s="14"/>
      <c r="F20" s="35"/>
    </row>
    <row r="21" spans="2:6" ht="19.5" thickBot="1" x14ac:dyDescent="0.45">
      <c r="B21" s="21" t="s">
        <v>19</v>
      </c>
      <c r="C21" s="10">
        <f>+C18-C19-C20</f>
        <v>0</v>
      </c>
      <c r="D21" s="10">
        <f t="shared" ref="D21:F21" si="3">+D18-D19-D20</f>
        <v>0</v>
      </c>
      <c r="E21" s="10">
        <f t="shared" si="3"/>
        <v>0</v>
      </c>
      <c r="F21" s="6">
        <f t="shared" si="3"/>
        <v>0</v>
      </c>
    </row>
    <row r="22" spans="2:6" x14ac:dyDescent="0.4">
      <c r="B22" s="52" t="s">
        <v>72</v>
      </c>
    </row>
    <row r="23" spans="2:6" x14ac:dyDescent="0.4">
      <c r="B23" s="52" t="s">
        <v>69</v>
      </c>
    </row>
    <row r="24" spans="2:6" x14ac:dyDescent="0.4">
      <c r="B24" s="52"/>
    </row>
  </sheetData>
  <mergeCells count="1">
    <mergeCell ref="B1:F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ACDC-B40C-4342-97E3-9881A80EDB03}">
  <dimension ref="B1:K44"/>
  <sheetViews>
    <sheetView workbookViewId="0">
      <selection activeCell="C12" sqref="C12"/>
    </sheetView>
  </sheetViews>
  <sheetFormatPr defaultColWidth="8.875" defaultRowHeight="18.75" x14ac:dyDescent="0.4"/>
  <cols>
    <col min="1" max="1" width="3.625" customWidth="1"/>
    <col min="2" max="2" width="19.125" bestFit="1" customWidth="1"/>
    <col min="3" max="6" width="13" bestFit="1" customWidth="1"/>
    <col min="8" max="8" width="5" customWidth="1"/>
    <col min="11" max="11" width="9" customWidth="1"/>
  </cols>
  <sheetData>
    <row r="1" spans="2:11" ht="24" x14ac:dyDescent="0.4">
      <c r="B1" s="71" t="s">
        <v>20</v>
      </c>
      <c r="C1" s="71"/>
      <c r="D1" s="71"/>
      <c r="E1" s="71"/>
      <c r="F1" s="71"/>
      <c r="G1" s="72" t="s">
        <v>31</v>
      </c>
      <c r="H1" s="72"/>
      <c r="I1" s="72"/>
      <c r="J1" s="72"/>
      <c r="K1" s="72"/>
    </row>
    <row r="2" spans="2:11" ht="19.5" customHeight="1" thickBot="1" x14ac:dyDescent="0.45">
      <c r="B2" t="s">
        <v>0</v>
      </c>
      <c r="G2" s="72"/>
      <c r="H2" s="72"/>
      <c r="I2" s="72"/>
      <c r="J2" s="72"/>
      <c r="K2" s="72"/>
    </row>
    <row r="3" spans="2:11" x14ac:dyDescent="0.4">
      <c r="B3" s="1"/>
      <c r="C3" s="7" t="s">
        <v>1</v>
      </c>
      <c r="D3" s="7" t="s">
        <v>1</v>
      </c>
      <c r="E3" s="7" t="s">
        <v>1</v>
      </c>
      <c r="F3" s="2" t="s">
        <v>1</v>
      </c>
      <c r="I3" s="25"/>
    </row>
    <row r="4" spans="2:11" ht="38.25" thickBot="1" x14ac:dyDescent="0.45">
      <c r="B4" s="3"/>
      <c r="C4" s="11" t="s">
        <v>2</v>
      </c>
      <c r="D4" s="12" t="s">
        <v>3</v>
      </c>
      <c r="E4" s="12" t="s">
        <v>4</v>
      </c>
      <c r="F4" s="13" t="s">
        <v>5</v>
      </c>
    </row>
    <row r="5" spans="2:11" x14ac:dyDescent="0.4">
      <c r="B5" s="20" t="s">
        <v>6</v>
      </c>
      <c r="C5" s="8">
        <v>123000000</v>
      </c>
      <c r="D5" s="8">
        <v>150000000</v>
      </c>
      <c r="E5" s="8">
        <v>150000000</v>
      </c>
      <c r="F5" s="4">
        <v>150000000</v>
      </c>
    </row>
    <row r="6" spans="2:11" x14ac:dyDescent="0.4">
      <c r="B6" s="20" t="s">
        <v>7</v>
      </c>
      <c r="C6" s="14">
        <v>23000000</v>
      </c>
      <c r="D6" s="14">
        <v>50000000</v>
      </c>
      <c r="E6" s="14">
        <v>80000000</v>
      </c>
      <c r="F6" s="15">
        <v>100000000</v>
      </c>
    </row>
    <row r="7" spans="2:11" x14ac:dyDescent="0.4">
      <c r="B7" s="20" t="s">
        <v>8</v>
      </c>
      <c r="C7" s="9">
        <f>+C5-C6</f>
        <v>100000000</v>
      </c>
      <c r="D7" s="9">
        <f t="shared" ref="D7:F7" si="0">+D5-D6</f>
        <v>100000000</v>
      </c>
      <c r="E7" s="9">
        <f t="shared" si="0"/>
        <v>70000000</v>
      </c>
      <c r="F7" s="5">
        <f t="shared" si="0"/>
        <v>50000000</v>
      </c>
    </row>
    <row r="8" spans="2:11" x14ac:dyDescent="0.4">
      <c r="B8" s="20" t="s">
        <v>9</v>
      </c>
      <c r="C8" s="14">
        <v>100000000</v>
      </c>
      <c r="D8" s="14">
        <v>40000000</v>
      </c>
      <c r="E8" s="14">
        <v>40000000</v>
      </c>
      <c r="F8" s="15">
        <v>40000000</v>
      </c>
    </row>
    <row r="9" spans="2:11" x14ac:dyDescent="0.4">
      <c r="B9" s="20" t="s">
        <v>10</v>
      </c>
      <c r="C9" s="9">
        <f>+C7-C8</f>
        <v>0</v>
      </c>
      <c r="D9" s="9">
        <f t="shared" ref="D9:F9" si="1">+D7-D8</f>
        <v>60000000</v>
      </c>
      <c r="E9" s="9">
        <f t="shared" si="1"/>
        <v>30000000</v>
      </c>
      <c r="F9" s="5">
        <f t="shared" si="1"/>
        <v>10000000</v>
      </c>
    </row>
    <row r="10" spans="2:11" x14ac:dyDescent="0.4">
      <c r="B10" s="20"/>
      <c r="C10" s="8"/>
      <c r="D10" s="8"/>
      <c r="E10" s="8"/>
      <c r="F10" s="4"/>
    </row>
    <row r="11" spans="2:11" x14ac:dyDescent="0.4">
      <c r="B11" s="20"/>
      <c r="C11" s="8"/>
      <c r="D11" s="8"/>
      <c r="E11" s="8"/>
      <c r="F11" s="4"/>
    </row>
    <row r="12" spans="2:11" x14ac:dyDescent="0.4">
      <c r="B12" s="20" t="s">
        <v>11</v>
      </c>
      <c r="C12" s="9">
        <f>+C6/12</f>
        <v>1916666.6666666667</v>
      </c>
      <c r="D12" s="9">
        <f t="shared" ref="D12:F12" si="2">+D6/12</f>
        <v>4166666.6666666665</v>
      </c>
      <c r="E12" s="9">
        <f t="shared" si="2"/>
        <v>6666666.666666667</v>
      </c>
      <c r="F12" s="5">
        <f t="shared" si="2"/>
        <v>8333333.333333333</v>
      </c>
    </row>
    <row r="13" spans="2:11" x14ac:dyDescent="0.4">
      <c r="B13" s="20" t="s">
        <v>12</v>
      </c>
      <c r="C13" s="16">
        <v>2</v>
      </c>
      <c r="D13" s="16">
        <v>2</v>
      </c>
      <c r="E13" s="16">
        <v>2</v>
      </c>
      <c r="F13" s="17">
        <v>2</v>
      </c>
    </row>
    <row r="14" spans="2:11" x14ac:dyDescent="0.4">
      <c r="B14" s="20" t="s">
        <v>13</v>
      </c>
      <c r="C14" s="30">
        <v>1000000</v>
      </c>
      <c r="D14" s="16">
        <v>3000000</v>
      </c>
      <c r="E14" s="16">
        <v>6000000</v>
      </c>
      <c r="F14" s="17">
        <v>8000000</v>
      </c>
    </row>
    <row r="15" spans="2:11" x14ac:dyDescent="0.4">
      <c r="B15" s="20" t="s">
        <v>14</v>
      </c>
      <c r="C15" s="16">
        <v>300000</v>
      </c>
      <c r="D15" s="16">
        <v>500000</v>
      </c>
      <c r="E15" s="16">
        <v>800000</v>
      </c>
      <c r="F15" s="17">
        <v>900000</v>
      </c>
    </row>
    <row r="16" spans="2:11" x14ac:dyDescent="0.4">
      <c r="B16" s="20" t="s">
        <v>15</v>
      </c>
      <c r="C16" s="8">
        <v>300000</v>
      </c>
      <c r="D16" s="8">
        <v>500000</v>
      </c>
      <c r="E16" s="8">
        <v>800000</v>
      </c>
      <c r="F16" s="4">
        <v>900000</v>
      </c>
    </row>
    <row r="17" spans="2:10" x14ac:dyDescent="0.4">
      <c r="B17" s="20" t="s">
        <v>16</v>
      </c>
      <c r="C17" s="18">
        <f>+C12-C15-C16</f>
        <v>1316666.6666666667</v>
      </c>
      <c r="D17" s="18">
        <f t="shared" ref="D17:F17" si="3">+D12-D15-D16</f>
        <v>3166666.6666666665</v>
      </c>
      <c r="E17" s="18">
        <f t="shared" si="3"/>
        <v>5066666.666666667</v>
      </c>
      <c r="F17" s="19">
        <f t="shared" si="3"/>
        <v>6533333.333333333</v>
      </c>
    </row>
    <row r="18" spans="2:10" x14ac:dyDescent="0.4">
      <c r="B18" s="20" t="s">
        <v>17</v>
      </c>
      <c r="C18" s="16">
        <v>500000</v>
      </c>
      <c r="D18" s="16">
        <v>2000000</v>
      </c>
      <c r="E18" s="16">
        <v>3000000</v>
      </c>
      <c r="F18" s="17">
        <v>4000000</v>
      </c>
    </row>
    <row r="19" spans="2:10" x14ac:dyDescent="0.4">
      <c r="B19" s="20" t="s">
        <v>18</v>
      </c>
      <c r="C19" s="14">
        <v>300000</v>
      </c>
      <c r="D19" s="14">
        <v>300000</v>
      </c>
      <c r="E19" s="14">
        <v>300000</v>
      </c>
      <c r="F19" s="15">
        <v>300000</v>
      </c>
    </row>
    <row r="20" spans="2:10" ht="19.5" thickBot="1" x14ac:dyDescent="0.45">
      <c r="B20" s="21" t="s">
        <v>19</v>
      </c>
      <c r="C20" s="10">
        <f>+C17-C18-C19</f>
        <v>516666.66666666674</v>
      </c>
      <c r="D20" s="10">
        <f t="shared" ref="D20:F20" si="4">+D17-D18-D19</f>
        <v>866666.66666666651</v>
      </c>
      <c r="E20" s="10">
        <f t="shared" si="4"/>
        <v>1766666.666666667</v>
      </c>
      <c r="F20" s="6">
        <f t="shared" si="4"/>
        <v>2233333.333333333</v>
      </c>
    </row>
    <row r="21" spans="2:10" x14ac:dyDescent="0.4">
      <c r="J21" s="28"/>
    </row>
    <row r="23" spans="2:10" x14ac:dyDescent="0.4">
      <c r="B23" s="31" t="s">
        <v>30</v>
      </c>
      <c r="C23" s="29" t="s">
        <v>29</v>
      </c>
    </row>
    <row r="25" spans="2:10" x14ac:dyDescent="0.4">
      <c r="B25" s="26" t="s">
        <v>32</v>
      </c>
    </row>
    <row r="26" spans="2:10" x14ac:dyDescent="0.4">
      <c r="B26" s="27" t="s">
        <v>37</v>
      </c>
    </row>
    <row r="27" spans="2:10" x14ac:dyDescent="0.4">
      <c r="B27" s="27" t="s">
        <v>36</v>
      </c>
    </row>
    <row r="28" spans="2:10" x14ac:dyDescent="0.4">
      <c r="B28" s="27" t="s">
        <v>40</v>
      </c>
    </row>
    <row r="29" spans="2:10" x14ac:dyDescent="0.4">
      <c r="B29" s="27" t="s">
        <v>41</v>
      </c>
    </row>
    <row r="30" spans="2:10" x14ac:dyDescent="0.4">
      <c r="B30" s="27" t="s">
        <v>27</v>
      </c>
    </row>
    <row r="31" spans="2:10" x14ac:dyDescent="0.4">
      <c r="B31" s="27" t="s">
        <v>28</v>
      </c>
    </row>
    <row r="32" spans="2:10" x14ac:dyDescent="0.4">
      <c r="B32" s="28" t="s">
        <v>24</v>
      </c>
    </row>
    <row r="33" spans="2:5" x14ac:dyDescent="0.4">
      <c r="B33" s="32" t="s">
        <v>6</v>
      </c>
      <c r="D33" s="29">
        <v>0.75</v>
      </c>
    </row>
    <row r="34" spans="2:5" x14ac:dyDescent="0.4">
      <c r="B34" s="32" t="s">
        <v>7</v>
      </c>
      <c r="D34" s="29">
        <v>0.8</v>
      </c>
    </row>
    <row r="35" spans="2:5" x14ac:dyDescent="0.4">
      <c r="B35" s="32" t="s">
        <v>9</v>
      </c>
      <c r="D35" s="29">
        <v>0.65</v>
      </c>
    </row>
    <row r="36" spans="2:5" x14ac:dyDescent="0.4">
      <c r="B36" s="32" t="s">
        <v>26</v>
      </c>
      <c r="D36" s="29" t="s">
        <v>25</v>
      </c>
    </row>
    <row r="37" spans="2:5" x14ac:dyDescent="0.4">
      <c r="B37" s="32" t="s">
        <v>35</v>
      </c>
      <c r="D37" s="29" t="s">
        <v>38</v>
      </c>
    </row>
    <row r="38" spans="2:5" x14ac:dyDescent="0.4">
      <c r="B38" s="32" t="s">
        <v>14</v>
      </c>
      <c r="D38" s="29">
        <v>0.8</v>
      </c>
      <c r="E38" s="28" t="s">
        <v>34</v>
      </c>
    </row>
    <row r="39" spans="2:5" x14ac:dyDescent="0.4">
      <c r="B39" s="32" t="s">
        <v>15</v>
      </c>
      <c r="D39" s="29">
        <v>0.8</v>
      </c>
      <c r="E39" s="28" t="s">
        <v>34</v>
      </c>
    </row>
    <row r="40" spans="2:5" x14ac:dyDescent="0.4">
      <c r="B40" s="32" t="s">
        <v>17</v>
      </c>
      <c r="D40" s="29" t="s">
        <v>39</v>
      </c>
      <c r="E40" s="28"/>
    </row>
    <row r="41" spans="2:5" x14ac:dyDescent="0.4">
      <c r="B41" s="32" t="s">
        <v>18</v>
      </c>
      <c r="D41" s="29">
        <v>0.9</v>
      </c>
    </row>
    <row r="42" spans="2:5" x14ac:dyDescent="0.4">
      <c r="B42" s="32"/>
    </row>
    <row r="43" spans="2:5" x14ac:dyDescent="0.4">
      <c r="B43" s="33" t="s">
        <v>33</v>
      </c>
    </row>
    <row r="44" spans="2:5" x14ac:dyDescent="0.4">
      <c r="B44" s="32" t="s">
        <v>43</v>
      </c>
    </row>
  </sheetData>
  <mergeCells count="2">
    <mergeCell ref="B1:F1"/>
    <mergeCell ref="G1:K2"/>
  </mergeCells>
  <phoneticPr fontId="1"/>
  <hyperlinks>
    <hyperlink ref="B43" r:id="rId1" xr:uid="{4B39A16E-E887-456E-BBB3-BC9738923C7B}"/>
  </hyperlinks>
  <pageMargins left="0.7" right="0.7" top="0.75" bottom="0.75" header="0.3" footer="0.3"/>
  <pageSetup paperSize="9" orientation="landscape"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B0D1-1984-403C-A392-8E77CC026077}">
  <dimension ref="B1:K20"/>
  <sheetViews>
    <sheetView workbookViewId="0">
      <selection activeCell="C12" sqref="C12"/>
    </sheetView>
  </sheetViews>
  <sheetFormatPr defaultColWidth="8.875" defaultRowHeight="18.75" x14ac:dyDescent="0.4"/>
  <cols>
    <col min="1" max="1" width="3.625" customWidth="1"/>
    <col min="2" max="2" width="19.125" bestFit="1" customWidth="1"/>
    <col min="3" max="6" width="13" bestFit="1" customWidth="1"/>
  </cols>
  <sheetData>
    <row r="1" spans="2:11" ht="24" x14ac:dyDescent="0.4">
      <c r="B1" s="71" t="s">
        <v>20</v>
      </c>
      <c r="C1" s="71"/>
      <c r="D1" s="71"/>
      <c r="E1" s="71"/>
      <c r="F1" s="71"/>
      <c r="G1" s="72" t="s">
        <v>42</v>
      </c>
      <c r="H1" s="72"/>
      <c r="I1" s="72"/>
      <c r="J1" s="72"/>
      <c r="K1" s="72"/>
    </row>
    <row r="2" spans="2:11" ht="19.5" thickBot="1" x14ac:dyDescent="0.45">
      <c r="B2" t="s">
        <v>0</v>
      </c>
      <c r="G2" s="72"/>
      <c r="H2" s="72"/>
      <c r="I2" s="72"/>
      <c r="J2" s="72"/>
      <c r="K2" s="72"/>
    </row>
    <row r="3" spans="2:11" x14ac:dyDescent="0.4">
      <c r="B3" s="1"/>
      <c r="C3" s="7" t="s">
        <v>1</v>
      </c>
      <c r="D3" s="7" t="s">
        <v>1</v>
      </c>
      <c r="E3" s="7" t="s">
        <v>1</v>
      </c>
      <c r="F3" s="2" t="s">
        <v>1</v>
      </c>
    </row>
    <row r="4" spans="2:11" ht="38.25" thickBot="1" x14ac:dyDescent="0.45">
      <c r="B4" s="3"/>
      <c r="C4" s="11" t="s">
        <v>2</v>
      </c>
      <c r="D4" s="12" t="s">
        <v>3</v>
      </c>
      <c r="E4" s="12" t="s">
        <v>4</v>
      </c>
      <c r="F4" s="13" t="s">
        <v>5</v>
      </c>
    </row>
    <row r="5" spans="2:11" x14ac:dyDescent="0.4">
      <c r="B5" s="20" t="s">
        <v>6</v>
      </c>
      <c r="C5" s="8">
        <f>'入力例・説明（修正前・変更方針）'!C5*0.75</f>
        <v>92250000</v>
      </c>
      <c r="D5" s="8">
        <f>'入力例・説明（修正前・変更方針）'!D5*0.75</f>
        <v>112500000</v>
      </c>
      <c r="E5" s="8">
        <f>'入力例・説明（修正前・変更方針）'!E5*0.75</f>
        <v>112500000</v>
      </c>
      <c r="F5" s="34">
        <f>'入力例・説明（修正前・変更方針）'!F5*0.75</f>
        <v>112500000</v>
      </c>
    </row>
    <row r="6" spans="2:11" x14ac:dyDescent="0.4">
      <c r="B6" s="20" t="s">
        <v>7</v>
      </c>
      <c r="C6" s="14">
        <f>'入力例・説明（修正前・変更方針）'!C6*0.8</f>
        <v>18400000</v>
      </c>
      <c r="D6" s="14">
        <f>'入力例・説明（修正前・変更方針）'!D6*0.8</f>
        <v>40000000</v>
      </c>
      <c r="E6" s="14">
        <f>'入力例・説明（修正前・変更方針）'!E6*0.8</f>
        <v>64000000</v>
      </c>
      <c r="F6" s="35">
        <f>'入力例・説明（修正前・変更方針）'!F6*0.8</f>
        <v>80000000</v>
      </c>
    </row>
    <row r="7" spans="2:11" x14ac:dyDescent="0.4">
      <c r="B7" s="20" t="s">
        <v>8</v>
      </c>
      <c r="C7" s="9">
        <f>+C5-C6</f>
        <v>73850000</v>
      </c>
      <c r="D7" s="9">
        <f t="shared" ref="D7:F7" si="0">+D5-D6</f>
        <v>72500000</v>
      </c>
      <c r="E7" s="9">
        <f t="shared" si="0"/>
        <v>48500000</v>
      </c>
      <c r="F7" s="5">
        <f t="shared" si="0"/>
        <v>32500000</v>
      </c>
    </row>
    <row r="8" spans="2:11" x14ac:dyDescent="0.4">
      <c r="B8" s="20" t="s">
        <v>9</v>
      </c>
      <c r="C8" s="14">
        <f>'入力例・説明（修正前・変更方針）'!C8*0.65</f>
        <v>65000000</v>
      </c>
      <c r="D8" s="14">
        <f>'入力例・説明（修正前・変更方針）'!D8*0.65</f>
        <v>26000000</v>
      </c>
      <c r="E8" s="14">
        <f>'入力例・説明（修正前・変更方針）'!E8*0.65</f>
        <v>26000000</v>
      </c>
      <c r="F8" s="35">
        <f>'入力例・説明（修正前・変更方針）'!F8*0.65</f>
        <v>26000000</v>
      </c>
    </row>
    <row r="9" spans="2:11" x14ac:dyDescent="0.4">
      <c r="B9" s="20" t="s">
        <v>10</v>
      </c>
      <c r="C9" s="9">
        <f>+C7-C8</f>
        <v>8850000</v>
      </c>
      <c r="D9" s="9">
        <f t="shared" ref="D9:F9" si="1">+D7-D8</f>
        <v>46500000</v>
      </c>
      <c r="E9" s="9">
        <f t="shared" si="1"/>
        <v>22500000</v>
      </c>
      <c r="F9" s="5">
        <f t="shared" si="1"/>
        <v>6500000</v>
      </c>
    </row>
    <row r="10" spans="2:11" x14ac:dyDescent="0.4">
      <c r="B10" s="20"/>
      <c r="C10" s="8"/>
      <c r="D10" s="8"/>
      <c r="E10" s="8"/>
      <c r="F10" s="4"/>
    </row>
    <row r="11" spans="2:11" x14ac:dyDescent="0.4">
      <c r="B11" s="20"/>
      <c r="C11" s="8"/>
      <c r="D11" s="8"/>
      <c r="E11" s="8"/>
      <c r="F11" s="4"/>
    </row>
    <row r="12" spans="2:11" x14ac:dyDescent="0.4">
      <c r="B12" s="20" t="s">
        <v>11</v>
      </c>
      <c r="C12" s="9">
        <f>+C6/12</f>
        <v>1533333.3333333333</v>
      </c>
      <c r="D12" s="9">
        <f t="shared" ref="D12:F12" si="2">+D6/12</f>
        <v>3333333.3333333335</v>
      </c>
      <c r="E12" s="9">
        <f t="shared" si="2"/>
        <v>5333333.333333333</v>
      </c>
      <c r="F12" s="5">
        <f t="shared" si="2"/>
        <v>6666666.666666667</v>
      </c>
    </row>
    <row r="13" spans="2:11" x14ac:dyDescent="0.4">
      <c r="B13" s="20" t="s">
        <v>12</v>
      </c>
      <c r="C13" s="16">
        <v>2</v>
      </c>
      <c r="D13" s="16">
        <v>2</v>
      </c>
      <c r="E13" s="16">
        <v>2</v>
      </c>
      <c r="F13" s="17">
        <v>2</v>
      </c>
    </row>
    <row r="14" spans="2:11" x14ac:dyDescent="0.4">
      <c r="B14" s="20" t="s">
        <v>13</v>
      </c>
      <c r="C14" s="16">
        <v>1000000</v>
      </c>
      <c r="D14" s="16">
        <v>3000000</v>
      </c>
      <c r="E14" s="16">
        <v>5000000</v>
      </c>
      <c r="F14" s="17">
        <v>6000000</v>
      </c>
    </row>
    <row r="15" spans="2:11" x14ac:dyDescent="0.4">
      <c r="B15" s="20" t="s">
        <v>14</v>
      </c>
      <c r="C15" s="16">
        <f>'入力例・説明（修正前・変更方針）'!C15*0.8</f>
        <v>240000</v>
      </c>
      <c r="D15" s="16">
        <f>'入力例・説明（修正前・変更方針）'!D15*0.8</f>
        <v>400000</v>
      </c>
      <c r="E15" s="16">
        <f>'入力例・説明（修正前・変更方針）'!E15*0.8</f>
        <v>640000</v>
      </c>
      <c r="F15" s="36">
        <f>'入力例・説明（修正前・変更方針）'!F15*0.8</f>
        <v>720000</v>
      </c>
    </row>
    <row r="16" spans="2:11" x14ac:dyDescent="0.4">
      <c r="B16" s="20" t="s">
        <v>15</v>
      </c>
      <c r="C16" s="8">
        <f>'入力例・説明（修正前・変更方針）'!C16*0.8</f>
        <v>240000</v>
      </c>
      <c r="D16" s="8">
        <f>'入力例・説明（修正前・変更方針）'!D16*0.8</f>
        <v>400000</v>
      </c>
      <c r="E16" s="8">
        <f>'入力例・説明（修正前・変更方針）'!E16*0.8</f>
        <v>640000</v>
      </c>
      <c r="F16" s="34">
        <f>'入力例・説明（修正前・変更方針）'!F16*0.8</f>
        <v>720000</v>
      </c>
    </row>
    <row r="17" spans="2:6" x14ac:dyDescent="0.4">
      <c r="B17" s="20" t="s">
        <v>16</v>
      </c>
      <c r="C17" s="18">
        <f>+C12-C15-C16</f>
        <v>1053333.3333333333</v>
      </c>
      <c r="D17" s="18">
        <f t="shared" ref="D17:F17" si="3">+D12-D15-D16</f>
        <v>2533333.3333333335</v>
      </c>
      <c r="E17" s="18">
        <f t="shared" si="3"/>
        <v>4053333.333333333</v>
      </c>
      <c r="F17" s="19">
        <f t="shared" si="3"/>
        <v>5226666.666666667</v>
      </c>
    </row>
    <row r="18" spans="2:6" x14ac:dyDescent="0.4">
      <c r="B18" s="20" t="s">
        <v>17</v>
      </c>
      <c r="C18" s="16">
        <v>108540</v>
      </c>
      <c r="D18" s="16">
        <v>602190</v>
      </c>
      <c r="E18" s="16">
        <v>1112690</v>
      </c>
      <c r="F18" s="17">
        <v>1112690</v>
      </c>
    </row>
    <row r="19" spans="2:6" x14ac:dyDescent="0.4">
      <c r="B19" s="20" t="s">
        <v>18</v>
      </c>
      <c r="C19" s="14">
        <f>'入力例・説明（修正前・変更方針）'!C19*0.9</f>
        <v>270000</v>
      </c>
      <c r="D19" s="14">
        <f>'入力例・説明（修正前・変更方針）'!D19*0.9</f>
        <v>270000</v>
      </c>
      <c r="E19" s="14">
        <f>'入力例・説明（修正前・変更方針）'!E19*0.9</f>
        <v>270000</v>
      </c>
      <c r="F19" s="35">
        <f>'入力例・説明（修正前・変更方針）'!F19*0.9</f>
        <v>270000</v>
      </c>
    </row>
    <row r="20" spans="2:6" ht="19.5" thickBot="1" x14ac:dyDescent="0.45">
      <c r="B20" s="21" t="s">
        <v>19</v>
      </c>
      <c r="C20" s="10">
        <f>+C17-C18-C19</f>
        <v>674793.33333333326</v>
      </c>
      <c r="D20" s="10">
        <f t="shared" ref="D20:F20" si="4">+D17-D18-D19</f>
        <v>1661143.3333333335</v>
      </c>
      <c r="E20" s="10">
        <f t="shared" si="4"/>
        <v>2670643.333333333</v>
      </c>
      <c r="F20" s="6">
        <f t="shared" si="4"/>
        <v>3843976.666666667</v>
      </c>
    </row>
  </sheetData>
  <mergeCells count="2">
    <mergeCell ref="B1:F1"/>
    <mergeCell ref="G1:K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97EB-9B40-4521-BCD9-6A807B01804B}">
  <dimension ref="B1:P20"/>
  <sheetViews>
    <sheetView workbookViewId="0">
      <selection activeCell="C12" sqref="C12"/>
    </sheetView>
  </sheetViews>
  <sheetFormatPr defaultColWidth="8.875" defaultRowHeight="18.75" x14ac:dyDescent="0.4"/>
  <cols>
    <col min="1" max="1" width="3.625" customWidth="1"/>
    <col min="2" max="2" width="21.625" customWidth="1"/>
    <col min="3" max="6" width="13" bestFit="1" customWidth="1"/>
  </cols>
  <sheetData>
    <row r="1" spans="2:16" ht="24" x14ac:dyDescent="0.4">
      <c r="B1" s="71" t="s">
        <v>20</v>
      </c>
      <c r="C1" s="71"/>
      <c r="D1" s="71"/>
      <c r="E1" s="71"/>
      <c r="F1" s="71"/>
      <c r="G1" s="72" t="s">
        <v>62</v>
      </c>
      <c r="H1" s="72"/>
      <c r="I1" s="72"/>
      <c r="J1" s="72"/>
      <c r="K1" s="72"/>
    </row>
    <row r="2" spans="2:16" ht="19.5" thickBot="1" x14ac:dyDescent="0.45">
      <c r="B2" t="s">
        <v>0</v>
      </c>
      <c r="G2" s="72"/>
      <c r="H2" s="72"/>
      <c r="I2" s="72"/>
      <c r="J2" s="72"/>
      <c r="K2" s="72"/>
    </row>
    <row r="3" spans="2:16" x14ac:dyDescent="0.4">
      <c r="B3" s="1"/>
      <c r="C3" s="7" t="s">
        <v>1</v>
      </c>
      <c r="D3" s="7" t="s">
        <v>1</v>
      </c>
      <c r="E3" s="7" t="s">
        <v>1</v>
      </c>
      <c r="F3" s="2" t="s">
        <v>1</v>
      </c>
    </row>
    <row r="4" spans="2:16" ht="38.25" thickBot="1" x14ac:dyDescent="0.45">
      <c r="B4" s="3"/>
      <c r="C4" s="11" t="s">
        <v>2</v>
      </c>
      <c r="D4" s="12" t="s">
        <v>3</v>
      </c>
      <c r="E4" s="12" t="s">
        <v>4</v>
      </c>
      <c r="F4" s="13" t="s">
        <v>5</v>
      </c>
      <c r="H4" s="41" t="s">
        <v>52</v>
      </c>
      <c r="I4" s="42"/>
      <c r="J4" s="42"/>
      <c r="K4" s="42"/>
      <c r="L4" s="42"/>
      <c r="M4" s="42"/>
      <c r="N4" s="42"/>
      <c r="O4" s="42"/>
      <c r="P4" s="42"/>
    </row>
    <row r="5" spans="2:16" x14ac:dyDescent="0.4">
      <c r="B5" s="37" t="s">
        <v>44</v>
      </c>
      <c r="C5" s="8">
        <f>'入力例・説明（修正前・変更方針）'!C5*0.75</f>
        <v>92250000</v>
      </c>
      <c r="D5" s="8">
        <f>'入力例・説明（修正前・変更方針）'!D5*0.75</f>
        <v>112500000</v>
      </c>
      <c r="E5" s="8">
        <f>'入力例・説明（修正前・変更方針）'!E5*0.75</f>
        <v>112500000</v>
      </c>
      <c r="F5" s="34">
        <f>'入力例・説明（修正前・変更方針）'!F5*0.75</f>
        <v>112500000</v>
      </c>
      <c r="H5" s="43" t="s">
        <v>46</v>
      </c>
      <c r="I5" s="43"/>
      <c r="J5" s="42"/>
      <c r="K5" s="42"/>
      <c r="L5" s="42"/>
      <c r="M5" s="42"/>
      <c r="N5" s="42"/>
      <c r="O5" s="42"/>
      <c r="P5" s="42"/>
    </row>
    <row r="6" spans="2:16" x14ac:dyDescent="0.4">
      <c r="B6" s="44" t="s">
        <v>45</v>
      </c>
      <c r="C6" s="14">
        <f>'入力例・説明（修正前・変更方針）'!C6*0.8</f>
        <v>18400000</v>
      </c>
      <c r="D6" s="14">
        <f>'入力例・説明（修正前・変更方針）'!D6*0.8</f>
        <v>40000000</v>
      </c>
      <c r="E6" s="14">
        <f>'入力例・説明（修正前・変更方針）'!E6*0.8</f>
        <v>64000000</v>
      </c>
      <c r="F6" s="35">
        <f>'入力例・説明（修正前・変更方針）'!F6*0.8</f>
        <v>80000000</v>
      </c>
      <c r="H6" s="43" t="s">
        <v>49</v>
      </c>
      <c r="I6" s="43"/>
      <c r="J6" s="42"/>
      <c r="K6" s="42"/>
      <c r="L6" s="42"/>
      <c r="M6" s="42"/>
      <c r="N6" s="42"/>
      <c r="O6" s="42"/>
      <c r="P6" s="42"/>
    </row>
    <row r="7" spans="2:16" x14ac:dyDescent="0.4">
      <c r="B7" s="20" t="s">
        <v>8</v>
      </c>
      <c r="C7" s="9">
        <f>+C5-C6</f>
        <v>73850000</v>
      </c>
      <c r="D7" s="9">
        <f t="shared" ref="D7:F7" si="0">+D5-D6</f>
        <v>72500000</v>
      </c>
      <c r="E7" s="9">
        <f t="shared" si="0"/>
        <v>48500000</v>
      </c>
      <c r="F7" s="5">
        <f t="shared" si="0"/>
        <v>32500000</v>
      </c>
      <c r="H7" s="43" t="s">
        <v>54</v>
      </c>
      <c r="I7" s="43"/>
      <c r="J7" s="42"/>
      <c r="K7" s="42"/>
      <c r="L7" s="42"/>
      <c r="M7" s="42"/>
      <c r="N7" s="42"/>
      <c r="O7" s="42"/>
      <c r="P7" s="42"/>
    </row>
    <row r="8" spans="2:16" x14ac:dyDescent="0.4">
      <c r="B8" s="38" t="s">
        <v>61</v>
      </c>
      <c r="C8" s="14">
        <f>'入力例・説明（修正前・変更方針）'!C8*0.65</f>
        <v>65000000</v>
      </c>
      <c r="D8" s="14">
        <f>'入力例・説明（修正前・変更方針）'!D8*0.65</f>
        <v>26000000</v>
      </c>
      <c r="E8" s="14">
        <f>'入力例・説明（修正前・変更方針）'!E8*0.65</f>
        <v>26000000</v>
      </c>
      <c r="F8" s="35">
        <f>'入力例・説明（修正前・変更方針）'!F8*0.65</f>
        <v>26000000</v>
      </c>
      <c r="H8" s="43" t="s">
        <v>55</v>
      </c>
      <c r="I8" s="43"/>
      <c r="J8" s="42"/>
      <c r="K8" s="42"/>
      <c r="L8" s="42"/>
      <c r="M8" s="42"/>
      <c r="N8" s="42"/>
      <c r="O8" s="42"/>
      <c r="P8" s="42"/>
    </row>
    <row r="9" spans="2:16" x14ac:dyDescent="0.4">
      <c r="B9" s="20" t="s">
        <v>10</v>
      </c>
      <c r="C9" s="9">
        <f>+C7-C8</f>
        <v>8850000</v>
      </c>
      <c r="D9" s="9">
        <f t="shared" ref="D9:F9" si="1">+D7-D8</f>
        <v>46500000</v>
      </c>
      <c r="E9" s="9">
        <f t="shared" si="1"/>
        <v>22500000</v>
      </c>
      <c r="F9" s="5">
        <f t="shared" si="1"/>
        <v>6500000</v>
      </c>
      <c r="H9" s="43" t="s">
        <v>47</v>
      </c>
      <c r="I9" s="43"/>
      <c r="J9" s="42"/>
      <c r="K9" s="42"/>
      <c r="L9" s="42"/>
      <c r="M9" s="42"/>
      <c r="N9" s="42"/>
      <c r="O9" s="42"/>
      <c r="P9" s="42"/>
    </row>
    <row r="10" spans="2:16" x14ac:dyDescent="0.4">
      <c r="B10" s="20"/>
      <c r="C10" s="8"/>
      <c r="D10" s="8"/>
      <c r="E10" s="8"/>
      <c r="F10" s="4"/>
      <c r="H10" s="43" t="s">
        <v>48</v>
      </c>
      <c r="I10" s="43"/>
      <c r="J10" s="42"/>
      <c r="K10" s="42"/>
      <c r="L10" s="42"/>
      <c r="M10" s="42"/>
      <c r="N10" s="42"/>
      <c r="O10" s="42"/>
      <c r="P10" s="42"/>
    </row>
    <row r="11" spans="2:16" x14ac:dyDescent="0.4">
      <c r="B11" s="20"/>
      <c r="C11" s="8"/>
      <c r="D11" s="8"/>
      <c r="E11" s="8"/>
      <c r="F11" s="4"/>
      <c r="I11" s="28"/>
    </row>
    <row r="12" spans="2:16" x14ac:dyDescent="0.4">
      <c r="B12" s="20" t="s">
        <v>11</v>
      </c>
      <c r="C12" s="9">
        <f>+C6/12</f>
        <v>1533333.3333333333</v>
      </c>
      <c r="D12" s="9">
        <f t="shared" ref="D12:F12" si="2">+D6/12</f>
        <v>3333333.3333333335</v>
      </c>
      <c r="E12" s="9">
        <f t="shared" si="2"/>
        <v>5333333.333333333</v>
      </c>
      <c r="F12" s="5">
        <f t="shared" si="2"/>
        <v>6666666.666666667</v>
      </c>
      <c r="I12" s="28"/>
    </row>
    <row r="13" spans="2:16" x14ac:dyDescent="0.4">
      <c r="B13" s="38" t="s">
        <v>63</v>
      </c>
      <c r="C13" s="16">
        <v>2</v>
      </c>
      <c r="D13" s="16">
        <v>2</v>
      </c>
      <c r="E13" s="16">
        <v>2</v>
      </c>
      <c r="F13" s="17">
        <v>2</v>
      </c>
      <c r="H13" s="28" t="s">
        <v>50</v>
      </c>
      <c r="I13" s="28"/>
    </row>
    <row r="14" spans="2:16" x14ac:dyDescent="0.4">
      <c r="B14" s="20" t="s">
        <v>13</v>
      </c>
      <c r="C14" s="16">
        <v>1000000</v>
      </c>
      <c r="D14" s="16">
        <v>3000000</v>
      </c>
      <c r="E14" s="16">
        <v>5000000</v>
      </c>
      <c r="F14" s="17">
        <v>6000000</v>
      </c>
      <c r="H14" s="39" t="s">
        <v>56</v>
      </c>
      <c r="I14" s="28"/>
    </row>
    <row r="15" spans="2:16" x14ac:dyDescent="0.4">
      <c r="B15" s="40" t="s">
        <v>59</v>
      </c>
      <c r="C15" s="16">
        <f>'入力例・説明（修正前・変更方針）'!C15*0.8</f>
        <v>240000</v>
      </c>
      <c r="D15" s="16">
        <f>'入力例・説明（修正前・変更方針）'!D15*0.8</f>
        <v>400000</v>
      </c>
      <c r="E15" s="16">
        <f>'入力例・説明（修正前・変更方針）'!E15*0.8</f>
        <v>640000</v>
      </c>
      <c r="F15" s="36">
        <f>'入力例・説明（修正前・変更方針）'!F15*0.8</f>
        <v>720000</v>
      </c>
      <c r="H15" s="28" t="s">
        <v>51</v>
      </c>
      <c r="I15" s="28"/>
    </row>
    <row r="16" spans="2:16" x14ac:dyDescent="0.4">
      <c r="B16" s="40" t="s">
        <v>60</v>
      </c>
      <c r="C16" s="8">
        <f>'入力例・説明（修正前・変更方針）'!C16*0.8</f>
        <v>240000</v>
      </c>
      <c r="D16" s="8">
        <f>'入力例・説明（修正前・変更方針）'!D16*0.8</f>
        <v>400000</v>
      </c>
      <c r="E16" s="8">
        <f>'入力例・説明（修正前・変更方針）'!E16*0.8</f>
        <v>640000</v>
      </c>
      <c r="F16" s="34">
        <f>'入力例・説明（修正前・変更方針）'!F16*0.8</f>
        <v>720000</v>
      </c>
      <c r="H16" s="28"/>
      <c r="I16" s="28"/>
    </row>
    <row r="17" spans="2:9" x14ac:dyDescent="0.4">
      <c r="B17" s="38" t="s">
        <v>58</v>
      </c>
      <c r="C17" s="18">
        <f>+C12-C15-C16</f>
        <v>1053333.3333333333</v>
      </c>
      <c r="D17" s="18">
        <f t="shared" ref="D17:F17" si="3">+D12-D15-D16</f>
        <v>2533333.3333333335</v>
      </c>
      <c r="E17" s="18">
        <f t="shared" si="3"/>
        <v>4053333.333333333</v>
      </c>
      <c r="F17" s="19">
        <f t="shared" si="3"/>
        <v>5226666.666666667</v>
      </c>
      <c r="H17" s="28" t="s">
        <v>64</v>
      </c>
      <c r="I17" s="28"/>
    </row>
    <row r="18" spans="2:9" x14ac:dyDescent="0.4">
      <c r="B18" s="38" t="s">
        <v>57</v>
      </c>
      <c r="C18" s="16">
        <v>108540</v>
      </c>
      <c r="D18" s="16">
        <v>602190</v>
      </c>
      <c r="E18" s="16">
        <v>1112690</v>
      </c>
      <c r="F18" s="17">
        <v>1112690</v>
      </c>
      <c r="H18" s="39" t="s">
        <v>65</v>
      </c>
      <c r="I18" s="28"/>
    </row>
    <row r="19" spans="2:9" x14ac:dyDescent="0.4">
      <c r="B19" s="38" t="s">
        <v>53</v>
      </c>
      <c r="C19" s="14">
        <f>'入力例・説明（修正前・変更方針）'!C19*0.9</f>
        <v>270000</v>
      </c>
      <c r="D19" s="14">
        <f>'入力例・説明（修正前・変更方針）'!D19*0.9</f>
        <v>270000</v>
      </c>
      <c r="E19" s="14">
        <f>'入力例・説明（修正前・変更方針）'!E19*0.9</f>
        <v>270000</v>
      </c>
      <c r="F19" s="35">
        <f>'入力例・説明（修正前・変更方針）'!F19*0.9</f>
        <v>270000</v>
      </c>
      <c r="H19" s="28" t="s">
        <v>66</v>
      </c>
      <c r="I19" s="28"/>
    </row>
    <row r="20" spans="2:9" ht="19.5" thickBot="1" x14ac:dyDescent="0.45">
      <c r="B20" s="21" t="s">
        <v>19</v>
      </c>
      <c r="C20" s="10">
        <f>+C17-C18-C19</f>
        <v>674793.33333333326</v>
      </c>
      <c r="D20" s="10">
        <f t="shared" ref="D20:F20" si="4">+D17-D18-D19</f>
        <v>1661143.3333333335</v>
      </c>
      <c r="E20" s="10">
        <f t="shared" si="4"/>
        <v>2670643.333333333</v>
      </c>
      <c r="F20" s="6">
        <f t="shared" si="4"/>
        <v>3843976.666666667</v>
      </c>
      <c r="H20" s="28"/>
      <c r="I20" s="28"/>
    </row>
  </sheetData>
  <mergeCells count="2">
    <mergeCell ref="B1:F1"/>
    <mergeCell ref="G1:K2"/>
  </mergeCells>
  <phoneticPr fontId="1"/>
  <hyperlinks>
    <hyperlink ref="H14" r:id="rId1" xr:uid="{44DDAF2B-073B-4BE4-A5FC-5D92074AB1F2}"/>
    <hyperlink ref="H18" r:id="rId2" xr:uid="{B532C919-9E3A-44A0-9315-21CBCB358044}"/>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484C-FAC9-4C33-A755-240BCCF6C7D8}">
  <dimension ref="B1:K24"/>
  <sheetViews>
    <sheetView tabSelected="1" zoomScaleNormal="100" workbookViewId="0"/>
  </sheetViews>
  <sheetFormatPr defaultColWidth="8.875" defaultRowHeight="18.75" x14ac:dyDescent="0.4"/>
  <cols>
    <col min="1" max="1" width="3.625" customWidth="1"/>
    <col min="2" max="2" width="25" customWidth="1"/>
    <col min="3" max="6" width="13" bestFit="1" customWidth="1"/>
  </cols>
  <sheetData>
    <row r="1" spans="2:11" ht="24" x14ac:dyDescent="0.4">
      <c r="B1" s="71" t="s">
        <v>20</v>
      </c>
      <c r="C1" s="71"/>
      <c r="D1" s="71"/>
      <c r="E1" s="71"/>
      <c r="F1" s="71"/>
      <c r="G1" s="55"/>
      <c r="H1" s="55"/>
      <c r="I1" s="55"/>
      <c r="J1" s="55"/>
      <c r="K1" s="55"/>
    </row>
    <row r="2" spans="2:11" ht="18.95" customHeight="1" thickBot="1" x14ac:dyDescent="0.45">
      <c r="B2" t="s">
        <v>0</v>
      </c>
      <c r="G2" s="55"/>
      <c r="H2" s="55"/>
      <c r="I2" s="55"/>
      <c r="J2" s="55"/>
      <c r="K2" s="55"/>
    </row>
    <row r="3" spans="2:11" x14ac:dyDescent="0.4">
      <c r="B3" s="1"/>
      <c r="C3" s="7" t="s">
        <v>1</v>
      </c>
      <c r="D3" s="7" t="s">
        <v>1</v>
      </c>
      <c r="E3" s="7" t="s">
        <v>1</v>
      </c>
      <c r="F3" s="2" t="s">
        <v>1</v>
      </c>
    </row>
    <row r="4" spans="2:11" ht="19.5" thickBot="1" x14ac:dyDescent="0.45">
      <c r="B4" s="49"/>
      <c r="C4" s="11" t="s">
        <v>2</v>
      </c>
      <c r="D4" s="12" t="s">
        <v>74</v>
      </c>
      <c r="E4" s="12" t="s">
        <v>75</v>
      </c>
      <c r="F4" s="13" t="s">
        <v>76</v>
      </c>
      <c r="H4" s="27"/>
    </row>
    <row r="5" spans="2:11" x14ac:dyDescent="0.4">
      <c r="B5" s="50" t="s">
        <v>67</v>
      </c>
      <c r="C5" s="8">
        <f>'入力例・説明（修正前・変更方針）'!C5*0.75</f>
        <v>92250000</v>
      </c>
      <c r="D5" s="8">
        <f>'入力例・説明（修正前・変更方針）'!D5*0.75</f>
        <v>112500000</v>
      </c>
      <c r="E5" s="8">
        <f>'入力例・説明（修正前・変更方針）'!E5*0.75</f>
        <v>112500000</v>
      </c>
      <c r="F5" s="34">
        <f>'入力例・説明（修正前・変更方針）'!F5*0.75</f>
        <v>112500000</v>
      </c>
      <c r="H5" s="28"/>
      <c r="I5" s="28"/>
    </row>
    <row r="6" spans="2:11" x14ac:dyDescent="0.4">
      <c r="B6" s="53" t="s">
        <v>73</v>
      </c>
      <c r="C6" s="14">
        <f>'入力例・説明（修正前・変更方針）'!C6*0.8</f>
        <v>18400000</v>
      </c>
      <c r="D6" s="14">
        <f>'入力例・説明（修正前・変更方針）'!D6*0.8</f>
        <v>40000000</v>
      </c>
      <c r="E6" s="14">
        <f>'入力例・説明（修正前・変更方針）'!E6*0.8</f>
        <v>64000000</v>
      </c>
      <c r="F6" s="35">
        <f>'入力例・説明（修正前・変更方針）'!F6*0.8</f>
        <v>80000000</v>
      </c>
      <c r="H6" s="28"/>
      <c r="I6" s="28"/>
    </row>
    <row r="7" spans="2:11" x14ac:dyDescent="0.4">
      <c r="B7" s="45" t="s">
        <v>44</v>
      </c>
      <c r="C7" s="9">
        <f>+C5-C6</f>
        <v>73850000</v>
      </c>
      <c r="D7" s="9">
        <f t="shared" ref="D7:F7" si="0">+D5-D6</f>
        <v>72500000</v>
      </c>
      <c r="E7" s="9">
        <f t="shared" si="0"/>
        <v>48500000</v>
      </c>
      <c r="F7" s="5">
        <f t="shared" si="0"/>
        <v>32500000</v>
      </c>
      <c r="H7" s="28"/>
      <c r="I7" s="28"/>
    </row>
    <row r="8" spans="2:11" x14ac:dyDescent="0.4">
      <c r="B8" s="45" t="s">
        <v>68</v>
      </c>
      <c r="C8" s="8">
        <v>1000000</v>
      </c>
      <c r="D8" s="8">
        <v>1000000</v>
      </c>
      <c r="E8" s="8">
        <v>1000000</v>
      </c>
      <c r="F8" s="34">
        <v>1000000</v>
      </c>
      <c r="H8" s="28"/>
      <c r="I8" s="28"/>
    </row>
    <row r="9" spans="2:11" x14ac:dyDescent="0.4">
      <c r="B9" s="53" t="s">
        <v>70</v>
      </c>
      <c r="C9" s="14">
        <f>'入力例・説明（修正前・変更方針）'!C8*0.65</f>
        <v>65000000</v>
      </c>
      <c r="D9" s="14">
        <f>'入力例・説明（修正前・変更方針）'!D8*0.65</f>
        <v>26000000</v>
      </c>
      <c r="E9" s="14">
        <f>'入力例・説明（修正前・変更方針）'!E8*0.65</f>
        <v>26000000</v>
      </c>
      <c r="F9" s="35">
        <f>'入力例・説明（修正前・変更方針）'!F8*0.65</f>
        <v>26000000</v>
      </c>
      <c r="I9" s="28"/>
    </row>
    <row r="10" spans="2:11" x14ac:dyDescent="0.4">
      <c r="B10" s="45" t="s">
        <v>10</v>
      </c>
      <c r="C10" s="9">
        <f>+C7-C9+C8</f>
        <v>9850000</v>
      </c>
      <c r="D10" s="9">
        <f>+D7-D9+D8</f>
        <v>47500000</v>
      </c>
      <c r="E10" s="9">
        <f>+E7-E9+E8</f>
        <v>23500000</v>
      </c>
      <c r="F10" s="48">
        <f>+F7-F9+F8</f>
        <v>7500000</v>
      </c>
      <c r="I10" s="28"/>
    </row>
    <row r="11" spans="2:11" ht="19.5" thickBot="1" x14ac:dyDescent="0.45">
      <c r="B11" s="51"/>
      <c r="C11" s="46"/>
      <c r="D11" s="46"/>
      <c r="E11" s="46"/>
      <c r="F11" s="47"/>
      <c r="I11" s="28"/>
    </row>
    <row r="12" spans="2:11" ht="19.5" thickTop="1" x14ac:dyDescent="0.4">
      <c r="B12" s="45"/>
      <c r="C12" s="8"/>
      <c r="D12" s="8"/>
      <c r="E12" s="8"/>
      <c r="F12" s="4"/>
      <c r="I12" s="28"/>
    </row>
    <row r="13" spans="2:11" x14ac:dyDescent="0.4">
      <c r="B13" s="45" t="s">
        <v>11</v>
      </c>
      <c r="C13" s="9">
        <f>+C6/12</f>
        <v>1533333.3333333333</v>
      </c>
      <c r="D13" s="9">
        <f t="shared" ref="D13:F13" si="1">+D6/12</f>
        <v>3333333.3333333335</v>
      </c>
      <c r="E13" s="9">
        <f t="shared" si="1"/>
        <v>5333333.333333333</v>
      </c>
      <c r="F13" s="48">
        <f t="shared" si="1"/>
        <v>6666666.666666667</v>
      </c>
      <c r="I13" s="28"/>
    </row>
    <row r="14" spans="2:11" x14ac:dyDescent="0.4">
      <c r="B14" s="45" t="s">
        <v>63</v>
      </c>
      <c r="C14" s="16">
        <v>2</v>
      </c>
      <c r="D14" s="16">
        <v>2</v>
      </c>
      <c r="E14" s="16">
        <v>2</v>
      </c>
      <c r="F14" s="17">
        <v>2</v>
      </c>
      <c r="H14" s="28"/>
      <c r="I14" s="28"/>
    </row>
    <row r="15" spans="2:11" x14ac:dyDescent="0.4">
      <c r="B15" s="45" t="s">
        <v>13</v>
      </c>
      <c r="C15" s="16">
        <v>1000000</v>
      </c>
      <c r="D15" s="16">
        <v>3000000</v>
      </c>
      <c r="E15" s="16">
        <v>5000000</v>
      </c>
      <c r="F15" s="17">
        <v>6000000</v>
      </c>
      <c r="H15" s="39"/>
      <c r="I15" s="28"/>
    </row>
    <row r="16" spans="2:11" x14ac:dyDescent="0.4">
      <c r="B16" s="50" t="s">
        <v>59</v>
      </c>
      <c r="C16" s="16">
        <f>'入力例・説明（修正前・変更方針）'!C15*0.8</f>
        <v>240000</v>
      </c>
      <c r="D16" s="16">
        <f>'入力例・説明（修正前・変更方針）'!D15*0.8</f>
        <v>400000</v>
      </c>
      <c r="E16" s="16">
        <f>'入力例・説明（修正前・変更方針）'!E15*0.8</f>
        <v>640000</v>
      </c>
      <c r="F16" s="36">
        <f>'入力例・説明（修正前・変更方針）'!F15*0.8</f>
        <v>720000</v>
      </c>
      <c r="H16" s="28"/>
      <c r="I16" s="28"/>
    </row>
    <row r="17" spans="2:9" x14ac:dyDescent="0.4">
      <c r="B17" s="54" t="s">
        <v>60</v>
      </c>
      <c r="C17" s="8">
        <f>'入力例・説明（修正前・変更方針）'!C16*0.8</f>
        <v>240000</v>
      </c>
      <c r="D17" s="8">
        <f>'入力例・説明（修正前・変更方針）'!D16*0.8</f>
        <v>400000</v>
      </c>
      <c r="E17" s="8">
        <f>'入力例・説明（修正前・変更方針）'!E16*0.8</f>
        <v>640000</v>
      </c>
      <c r="F17" s="34">
        <f>'入力例・説明（修正前・変更方針）'!F16*0.8</f>
        <v>720000</v>
      </c>
      <c r="H17" s="28"/>
      <c r="I17" s="28"/>
    </row>
    <row r="18" spans="2:9" x14ac:dyDescent="0.4">
      <c r="B18" s="45" t="s">
        <v>58</v>
      </c>
      <c r="C18" s="18">
        <f>+C13-C16-C17</f>
        <v>1053333.3333333333</v>
      </c>
      <c r="D18" s="18">
        <f t="shared" ref="D18:F18" si="2">+D13-D16-D17</f>
        <v>2533333.3333333335</v>
      </c>
      <c r="E18" s="18">
        <f t="shared" si="2"/>
        <v>4053333.333333333</v>
      </c>
      <c r="F18" s="19">
        <f t="shared" si="2"/>
        <v>5226666.666666667</v>
      </c>
      <c r="H18" s="28"/>
      <c r="I18" s="28"/>
    </row>
    <row r="19" spans="2:9" x14ac:dyDescent="0.4">
      <c r="B19" s="45" t="s">
        <v>57</v>
      </c>
      <c r="C19" s="16">
        <v>108540</v>
      </c>
      <c r="D19" s="16">
        <v>602190</v>
      </c>
      <c r="E19" s="16">
        <v>1112690</v>
      </c>
      <c r="F19" s="17">
        <v>1112690</v>
      </c>
      <c r="H19" s="28"/>
      <c r="I19" s="28"/>
    </row>
    <row r="20" spans="2:9" x14ac:dyDescent="0.4">
      <c r="B20" s="53" t="s">
        <v>71</v>
      </c>
      <c r="C20" s="14">
        <f>'入力例・説明（修正前・変更方針）'!C19*0.9</f>
        <v>270000</v>
      </c>
      <c r="D20" s="14">
        <f>'入力例・説明（修正前・変更方針）'!D19*0.9</f>
        <v>270000</v>
      </c>
      <c r="E20" s="14">
        <f>'入力例・説明（修正前・変更方針）'!E19*0.9</f>
        <v>270000</v>
      </c>
      <c r="F20" s="35">
        <f>'入力例・説明（修正前・変更方針）'!F19*0.9</f>
        <v>270000</v>
      </c>
      <c r="H20" s="28"/>
      <c r="I20" s="28"/>
    </row>
    <row r="21" spans="2:9" ht="19.5" thickBot="1" x14ac:dyDescent="0.45">
      <c r="B21" s="21" t="s">
        <v>19</v>
      </c>
      <c r="C21" s="10">
        <f>+C18-C19-C20</f>
        <v>674793.33333333326</v>
      </c>
      <c r="D21" s="10">
        <f t="shared" ref="D21:F21" si="3">+D18-D19-D20</f>
        <v>1661143.3333333335</v>
      </c>
      <c r="E21" s="10">
        <f t="shared" si="3"/>
        <v>2670643.333333333</v>
      </c>
      <c r="F21" s="6">
        <f t="shared" si="3"/>
        <v>3843976.666666667</v>
      </c>
      <c r="H21" s="28"/>
      <c r="I21" s="28"/>
    </row>
    <row r="22" spans="2:9" x14ac:dyDescent="0.4">
      <c r="B22" s="52" t="s">
        <v>72</v>
      </c>
    </row>
    <row r="23" spans="2:9" x14ac:dyDescent="0.4">
      <c r="B23" s="52" t="s">
        <v>69</v>
      </c>
    </row>
    <row r="24" spans="2:9" x14ac:dyDescent="0.4">
      <c r="B24" s="52"/>
    </row>
  </sheetData>
  <mergeCells count="1">
    <mergeCell ref="B1:F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Sheet1</vt:lpstr>
      <vt:lpstr>テンプレ</vt:lpstr>
      <vt:lpstr>入力例・説明（修正前・変更方針）</vt:lpstr>
      <vt:lpstr>入力例・説明 (修正後)</vt:lpstr>
      <vt:lpstr>入力例・説明 (文言変更後)</vt:lpstr>
      <vt:lpstr>入力例・説明 (レイアウト調整後)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2024-08-16T10:53:36Z</cp:lastPrinted>
  <dcterms:created xsi:type="dcterms:W3CDTF">2023-05-13T05:06:37Z</dcterms:created>
  <dcterms:modified xsi:type="dcterms:W3CDTF">2025-10-20T09:50:18Z</dcterms:modified>
</cp:coreProperties>
</file>