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0614帳票\drive-download-20230614T004530Z-001\"/>
    </mc:Choice>
  </mc:AlternateContent>
  <xr:revisionPtr revIDLastSave="0" documentId="13_ncr:1_{253624B4-5E24-4407-B4B4-C3A43DE1F3AF}" xr6:coauthVersionLast="47" xr6:coauthVersionMax="47" xr10:uidLastSave="{00000000-0000-0000-0000-000000000000}"/>
  <bookViews>
    <workbookView xWindow="3270" yWindow="1590" windowWidth="23070" windowHeight="15105" activeTab="1" xr2:uid="{406F3B17-C872-42F3-A853-0A3F75F72DD5}"/>
  </bookViews>
  <sheets>
    <sheet name="Sheet1" sheetId="3" r:id="rId1"/>
    <sheet name="テンプレ" sheetId="2" r:id="rId2"/>
    <sheet name="入力例・説明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H4" i="2" s="1"/>
  <c r="M4" i="2"/>
  <c r="Q4" i="2" s="1"/>
  <c r="O4" i="2"/>
  <c r="R4" i="2"/>
  <c r="F5" i="2"/>
  <c r="H5" i="2" s="1"/>
  <c r="J5" i="2" s="1"/>
  <c r="L5" i="2" s="1"/>
  <c r="P5" i="2" s="1"/>
  <c r="M5" i="2"/>
  <c r="Q5" i="2" s="1"/>
  <c r="O5" i="2"/>
  <c r="R5" i="2"/>
  <c r="F6" i="2"/>
  <c r="H6" i="2" s="1"/>
  <c r="N6" i="2" s="1"/>
  <c r="M6" i="2"/>
  <c r="S6" i="2" s="1"/>
  <c r="O6" i="2"/>
  <c r="Q6" i="2"/>
  <c r="R6" i="2"/>
  <c r="F7" i="2"/>
  <c r="H7" i="2" s="1"/>
  <c r="N7" i="2" s="1"/>
  <c r="M7" i="2"/>
  <c r="S7" i="2" s="1"/>
  <c r="O7" i="2"/>
  <c r="R7" i="2"/>
  <c r="E8" i="2"/>
  <c r="F8" i="2" s="1"/>
  <c r="H8" i="2" s="1"/>
  <c r="O8" i="2"/>
  <c r="R8" i="2"/>
  <c r="D9" i="2"/>
  <c r="O9" i="2" s="1"/>
  <c r="R5" i="1"/>
  <c r="R6" i="1"/>
  <c r="R7" i="1"/>
  <c r="R8" i="1"/>
  <c r="R4" i="1"/>
  <c r="O5" i="1"/>
  <c r="O6" i="1"/>
  <c r="O7" i="1"/>
  <c r="O8" i="1"/>
  <c r="O4" i="1"/>
  <c r="M5" i="1"/>
  <c r="Q5" i="1" s="1"/>
  <c r="M6" i="1"/>
  <c r="S6" i="1" s="1"/>
  <c r="M7" i="1"/>
  <c r="S7" i="1" s="1"/>
  <c r="M4" i="1"/>
  <c r="Q4" i="1" s="1"/>
  <c r="H8" i="1"/>
  <c r="J8" i="1" s="1"/>
  <c r="L8" i="1" s="1"/>
  <c r="P8" i="1" s="1"/>
  <c r="D9" i="1"/>
  <c r="E9" i="1" s="1"/>
  <c r="F9" i="1" s="1"/>
  <c r="H9" i="1" s="1"/>
  <c r="J9" i="1" s="1"/>
  <c r="L9" i="1" s="1"/>
  <c r="P9" i="1" s="1"/>
  <c r="E8" i="1"/>
  <c r="F8" i="1" s="1"/>
  <c r="F5" i="1"/>
  <c r="H5" i="1" s="1"/>
  <c r="N5" i="1" s="1"/>
  <c r="F6" i="1"/>
  <c r="H6" i="1" s="1"/>
  <c r="J6" i="1" s="1"/>
  <c r="L6" i="1" s="1"/>
  <c r="P6" i="1" s="1"/>
  <c r="F7" i="1"/>
  <c r="H7" i="1" s="1"/>
  <c r="N7" i="1" s="1"/>
  <c r="F4" i="1"/>
  <c r="H4" i="1" s="1"/>
  <c r="N4" i="1" s="1"/>
  <c r="D10" i="2" l="1"/>
  <c r="D11" i="2" s="1"/>
  <c r="R9" i="2"/>
  <c r="E9" i="2"/>
  <c r="M9" i="2" s="1"/>
  <c r="S9" i="2" s="1"/>
  <c r="Q7" i="2"/>
  <c r="J7" i="2"/>
  <c r="L7" i="2" s="1"/>
  <c r="P7" i="2" s="1"/>
  <c r="J6" i="2"/>
  <c r="L6" i="2" s="1"/>
  <c r="P6" i="2" s="1"/>
  <c r="S5" i="2"/>
  <c r="N8" i="2"/>
  <c r="J8" i="2"/>
  <c r="L8" i="2" s="1"/>
  <c r="P8" i="2" s="1"/>
  <c r="M8" i="2"/>
  <c r="J4" i="2"/>
  <c r="L4" i="2" s="1"/>
  <c r="P4" i="2" s="1"/>
  <c r="N4" i="2"/>
  <c r="S4" i="2"/>
  <c r="N5" i="2"/>
  <c r="Q6" i="1"/>
  <c r="M8" i="1"/>
  <c r="D10" i="1"/>
  <c r="D11" i="1" s="1"/>
  <c r="E11" i="1" s="1"/>
  <c r="F11" i="1" s="1"/>
  <c r="H11" i="1" s="1"/>
  <c r="N11" i="1" s="1"/>
  <c r="S5" i="1"/>
  <c r="N8" i="1"/>
  <c r="N6" i="1"/>
  <c r="J4" i="1"/>
  <c r="L4" i="1" s="1"/>
  <c r="P4" i="1" s="1"/>
  <c r="N9" i="1"/>
  <c r="O9" i="1"/>
  <c r="M11" i="1"/>
  <c r="O10" i="1"/>
  <c r="R9" i="1"/>
  <c r="M9" i="1"/>
  <c r="O11" i="1"/>
  <c r="R10" i="1"/>
  <c r="J7" i="1"/>
  <c r="L7" i="1" s="1"/>
  <c r="P7" i="1" s="1"/>
  <c r="Q7" i="1"/>
  <c r="J5" i="1"/>
  <c r="L5" i="1" s="1"/>
  <c r="P5" i="1" s="1"/>
  <c r="S4" i="1"/>
  <c r="E10" i="1"/>
  <c r="R11" i="1" l="1"/>
  <c r="O10" i="2"/>
  <c r="F9" i="2"/>
  <c r="H9" i="2" s="1"/>
  <c r="Q9" i="2"/>
  <c r="R10" i="2"/>
  <c r="E10" i="2"/>
  <c r="R11" i="2"/>
  <c r="O11" i="2"/>
  <c r="D12" i="2"/>
  <c r="E11" i="2"/>
  <c r="M11" i="2" s="1"/>
  <c r="Q8" i="2"/>
  <c r="S8" i="2"/>
  <c r="J11" i="1"/>
  <c r="L11" i="1" s="1"/>
  <c r="P11" i="1" s="1"/>
  <c r="S8" i="1"/>
  <c r="Q8" i="1"/>
  <c r="D12" i="1"/>
  <c r="E12" i="1" s="1"/>
  <c r="Q9" i="1"/>
  <c r="S9" i="1"/>
  <c r="F10" i="1"/>
  <c r="H10" i="1" s="1"/>
  <c r="M10" i="1"/>
  <c r="S11" i="1"/>
  <c r="Q11" i="1"/>
  <c r="D13" i="1"/>
  <c r="F11" i="2" l="1"/>
  <c r="H11" i="2" s="1"/>
  <c r="J11" i="2" s="1"/>
  <c r="L11" i="2" s="1"/>
  <c r="P11" i="2" s="1"/>
  <c r="M10" i="2"/>
  <c r="F10" i="2"/>
  <c r="H10" i="2" s="1"/>
  <c r="N9" i="2"/>
  <c r="J9" i="2"/>
  <c r="L9" i="2" s="1"/>
  <c r="P9" i="2" s="1"/>
  <c r="N11" i="2"/>
  <c r="S11" i="2"/>
  <c r="Q11" i="2"/>
  <c r="E12" i="2"/>
  <c r="M12" i="2" s="1"/>
  <c r="D13" i="2"/>
  <c r="R12" i="2"/>
  <c r="O12" i="2"/>
  <c r="R12" i="1"/>
  <c r="O12" i="1"/>
  <c r="F12" i="1"/>
  <c r="H12" i="1" s="1"/>
  <c r="M12" i="1"/>
  <c r="E13" i="1"/>
  <c r="R13" i="1"/>
  <c r="O13" i="1"/>
  <c r="S10" i="1"/>
  <c r="Q10" i="1"/>
  <c r="N10" i="1"/>
  <c r="J10" i="1"/>
  <c r="L10" i="1" s="1"/>
  <c r="P10" i="1" s="1"/>
  <c r="J10" i="2" l="1"/>
  <c r="L10" i="2" s="1"/>
  <c r="P10" i="2" s="1"/>
  <c r="N10" i="2"/>
  <c r="Q10" i="2"/>
  <c r="S10" i="2"/>
  <c r="E13" i="2"/>
  <c r="M13" i="2" s="1"/>
  <c r="R13" i="2"/>
  <c r="O13" i="2"/>
  <c r="S12" i="2"/>
  <c r="Q12" i="2"/>
  <c r="F12" i="2"/>
  <c r="H12" i="2" s="1"/>
  <c r="F13" i="1"/>
  <c r="H13" i="1" s="1"/>
  <c r="M13" i="1"/>
  <c r="Q12" i="1"/>
  <c r="S12" i="1"/>
  <c r="J12" i="1"/>
  <c r="L12" i="1" s="1"/>
  <c r="P12" i="1" s="1"/>
  <c r="N12" i="1"/>
  <c r="N12" i="2" l="1"/>
  <c r="J12" i="2"/>
  <c r="L12" i="2" s="1"/>
  <c r="P12" i="2" s="1"/>
  <c r="S13" i="2"/>
  <c r="Q13" i="2"/>
  <c r="F13" i="2"/>
  <c r="H13" i="2" s="1"/>
  <c r="S13" i="1"/>
  <c r="Q13" i="1"/>
  <c r="J13" i="1"/>
  <c r="L13" i="1" s="1"/>
  <c r="P13" i="1" s="1"/>
  <c r="N13" i="1"/>
  <c r="J13" i="2" l="1"/>
  <c r="L13" i="2" s="1"/>
  <c r="P13" i="2" s="1"/>
  <c r="N13" i="2"/>
</calcChain>
</file>

<file path=xl/sharedStrings.xml><?xml version="1.0" encoding="utf-8"?>
<sst xmlns="http://schemas.openxmlformats.org/spreadsheetml/2006/main" count="81" uniqueCount="44">
  <si>
    <t>損益推移表</t>
    <rPh sb="0" eb="5">
      <t>ソンエキスイイヒョウ</t>
    </rPh>
    <phoneticPr fontId="2"/>
  </si>
  <si>
    <t>決算期</t>
    <rPh sb="0" eb="3">
      <t>ケッサンキ</t>
    </rPh>
    <phoneticPr fontId="2"/>
  </si>
  <si>
    <t>決算月</t>
    <rPh sb="0" eb="3">
      <t>ケッサンヅキ</t>
    </rPh>
    <phoneticPr fontId="2"/>
  </si>
  <si>
    <t>売上高</t>
    <rPh sb="0" eb="3">
      <t>ウリアゲダカ</t>
    </rPh>
    <phoneticPr fontId="2"/>
  </si>
  <si>
    <t>売上原価</t>
    <rPh sb="0" eb="4">
      <t>ウリアゲゲンカ</t>
    </rPh>
    <phoneticPr fontId="2"/>
  </si>
  <si>
    <t>売上総利益</t>
    <rPh sb="0" eb="5">
      <t>ウリアゲソウリエキ</t>
    </rPh>
    <phoneticPr fontId="2"/>
  </si>
  <si>
    <t>販売費</t>
    <rPh sb="0" eb="3">
      <t>ハンバイヒ</t>
    </rPh>
    <phoneticPr fontId="2"/>
  </si>
  <si>
    <t>営業利益</t>
    <rPh sb="0" eb="4">
      <t>エイギョウリエキ</t>
    </rPh>
    <phoneticPr fontId="2"/>
  </si>
  <si>
    <t>営業外損益</t>
    <rPh sb="0" eb="5">
      <t>エイギョウガイソンエキ</t>
    </rPh>
    <phoneticPr fontId="2"/>
  </si>
  <si>
    <t>経常利益</t>
    <rPh sb="0" eb="4">
      <t>ケイジョウリエキ</t>
    </rPh>
    <phoneticPr fontId="2"/>
  </si>
  <si>
    <t>特別損益</t>
    <rPh sb="0" eb="4">
      <t>トクベツソンエキ</t>
    </rPh>
    <phoneticPr fontId="2"/>
  </si>
  <si>
    <t>当期利益</t>
    <rPh sb="0" eb="4">
      <t>トウキリエキ</t>
    </rPh>
    <phoneticPr fontId="2"/>
  </si>
  <si>
    <t>原価率</t>
    <rPh sb="0" eb="3">
      <t>ゲンカリツ</t>
    </rPh>
    <phoneticPr fontId="2"/>
  </si>
  <si>
    <t>営業利益率</t>
    <rPh sb="0" eb="5">
      <t>エイギョウリエキリツ</t>
    </rPh>
    <phoneticPr fontId="2"/>
  </si>
  <si>
    <t>販売費率</t>
    <rPh sb="0" eb="3">
      <t>ハンバイヒ</t>
    </rPh>
    <rPh sb="3" eb="4">
      <t>リツ</t>
    </rPh>
    <phoneticPr fontId="2"/>
  </si>
  <si>
    <t>当期利益率</t>
    <rPh sb="0" eb="5">
      <t>トウキリエキリツ</t>
    </rPh>
    <phoneticPr fontId="2"/>
  </si>
  <si>
    <t>分岐点売上</t>
    <rPh sb="0" eb="5">
      <t>ブンキテンウリアゲ</t>
    </rPh>
    <phoneticPr fontId="2"/>
  </si>
  <si>
    <t>平均月商</t>
    <rPh sb="0" eb="4">
      <t>ヘイキンゲッショウ</t>
    </rPh>
    <phoneticPr fontId="2"/>
  </si>
  <si>
    <t>分岐点月商</t>
    <rPh sb="0" eb="5">
      <t>ブンキテンゲッショウ</t>
    </rPh>
    <phoneticPr fontId="2"/>
  </si>
  <si>
    <t>第○期</t>
    <rPh sb="0" eb="1">
      <t>ダイ</t>
    </rPh>
    <rPh sb="2" eb="3">
      <t>キ</t>
    </rPh>
    <phoneticPr fontId="2"/>
  </si>
  <si>
    <t>月</t>
    <rPh sb="0" eb="1">
      <t>ツキ</t>
    </rPh>
    <phoneticPr fontId="2"/>
  </si>
  <si>
    <t>19.8月</t>
    <rPh sb="4" eb="5">
      <t>ツキ</t>
    </rPh>
    <phoneticPr fontId="2"/>
  </si>
  <si>
    <t>20.8月</t>
    <rPh sb="4" eb="5">
      <t>ツキ</t>
    </rPh>
    <phoneticPr fontId="2"/>
  </si>
  <si>
    <t>21.8月</t>
    <phoneticPr fontId="2"/>
  </si>
  <si>
    <t>22.8月</t>
    <phoneticPr fontId="2"/>
  </si>
  <si>
    <t>23.8月</t>
    <phoneticPr fontId="2"/>
  </si>
  <si>
    <t>24.8月</t>
    <phoneticPr fontId="2"/>
  </si>
  <si>
    <t>25.8月</t>
    <phoneticPr fontId="2"/>
  </si>
  <si>
    <t>26.8月</t>
    <phoneticPr fontId="2"/>
  </si>
  <si>
    <t>27.8月</t>
    <phoneticPr fontId="2"/>
  </si>
  <si>
    <t>28.8月</t>
    <phoneticPr fontId="2"/>
  </si>
  <si>
    <t>第3期</t>
    <rPh sb="0" eb="1">
      <t>ダイ</t>
    </rPh>
    <rPh sb="2" eb="3">
      <t>キ</t>
    </rPh>
    <phoneticPr fontId="2"/>
  </si>
  <si>
    <t>第4期</t>
    <rPh sb="0" eb="1">
      <t>ダイ</t>
    </rPh>
    <rPh sb="2" eb="3">
      <t>キ</t>
    </rPh>
    <phoneticPr fontId="2"/>
  </si>
  <si>
    <t>第5期</t>
    <rPh sb="0" eb="1">
      <t>ダイ</t>
    </rPh>
    <rPh sb="2" eb="3">
      <t>キ</t>
    </rPh>
    <phoneticPr fontId="2"/>
  </si>
  <si>
    <t>第6期</t>
    <rPh sb="0" eb="1">
      <t>ダイ</t>
    </rPh>
    <rPh sb="2" eb="3">
      <t>キ</t>
    </rPh>
    <phoneticPr fontId="2"/>
  </si>
  <si>
    <t>第7期</t>
    <rPh sb="0" eb="1">
      <t>ダイ</t>
    </rPh>
    <rPh sb="2" eb="3">
      <t>キ</t>
    </rPh>
    <phoneticPr fontId="2"/>
  </si>
  <si>
    <t>第8期</t>
    <rPh sb="0" eb="1">
      <t>ダイ</t>
    </rPh>
    <rPh sb="2" eb="3">
      <t>キ</t>
    </rPh>
    <phoneticPr fontId="2"/>
  </si>
  <si>
    <t>第9期</t>
    <rPh sb="0" eb="1">
      <t>ダイ</t>
    </rPh>
    <rPh sb="2" eb="3">
      <t>キ</t>
    </rPh>
    <phoneticPr fontId="2"/>
  </si>
  <si>
    <t>第10期</t>
    <rPh sb="0" eb="1">
      <t>ダイ</t>
    </rPh>
    <rPh sb="3" eb="4">
      <t>キ</t>
    </rPh>
    <phoneticPr fontId="2"/>
  </si>
  <si>
    <t>第11期</t>
    <rPh sb="0" eb="1">
      <t>ダイ</t>
    </rPh>
    <rPh sb="3" eb="4">
      <t>キ</t>
    </rPh>
    <phoneticPr fontId="2"/>
  </si>
  <si>
    <t>第12期</t>
    <rPh sb="0" eb="1">
      <t>ダイ</t>
    </rPh>
    <rPh sb="3" eb="4">
      <t>キ</t>
    </rPh>
    <phoneticPr fontId="2"/>
  </si>
  <si>
    <t>月</t>
    <phoneticPr fontId="2"/>
  </si>
  <si>
    <t>【テンプレートの説明】</t>
    <rPh sb="8" eb="10">
      <t>セツメイ</t>
    </rPh>
    <phoneticPr fontId="7"/>
  </si>
  <si>
    <t>必要箇所に数値を入力します。
※黄色のセルは自動入力のため、入力不要
※印刷の際は、黄色を塗りつぶしなしに変更してください。</t>
    <rPh sb="0" eb="2">
      <t>ヒツヨウ</t>
    </rPh>
    <rPh sb="2" eb="4">
      <t>カショ</t>
    </rPh>
    <rPh sb="5" eb="7">
      <t>スウチ</t>
    </rPh>
    <rPh sb="8" eb="10">
      <t>ニュウリョク</t>
    </rPh>
    <rPh sb="16" eb="18">
      <t>キイロ</t>
    </rPh>
    <rPh sb="22" eb="26">
      <t>ジドウニュウリョク</t>
    </rPh>
    <rPh sb="30" eb="32">
      <t>ニュウリョク</t>
    </rPh>
    <rPh sb="32" eb="34">
      <t>フヨウ</t>
    </rPh>
    <rPh sb="36" eb="38">
      <t>インサツ</t>
    </rPh>
    <rPh sb="39" eb="40">
      <t>サイ</t>
    </rPh>
    <rPh sb="42" eb="44">
      <t>キイロ</t>
    </rPh>
    <rPh sb="45" eb="46">
      <t>ヌ</t>
    </rPh>
    <rPh sb="53" eb="55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</si>
</sst>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38" fontId="0" fillId="0" borderId="1" xfId="1" applyNumberFormat="1" applyFont="1" applyBorder="1" applyAlignment="1">
      <alignment horizontal="center" vertical="center"/>
    </xf>
    <xf numFmtId="38" fontId="0" fillId="0" borderId="2" xfId="1" applyNumberFormat="1" applyFont="1" applyBorder="1" applyAlignment="1">
      <alignment horizontal="center" vertical="center"/>
    </xf>
    <xf numFmtId="38" fontId="0" fillId="0" borderId="2" xfId="1" applyNumberFormat="1" applyFont="1" applyBorder="1">
      <alignment vertical="center"/>
    </xf>
    <xf numFmtId="38" fontId="0" fillId="2" borderId="2" xfId="1" applyNumberFormat="1" applyFont="1" applyFill="1" applyBorder="1">
      <alignment vertical="center"/>
    </xf>
    <xf numFmtId="10" fontId="0" fillId="2" borderId="2" xfId="1" applyNumberFormat="1" applyFont="1" applyFill="1" applyBorder="1">
      <alignment vertical="center"/>
    </xf>
    <xf numFmtId="38" fontId="0" fillId="2" borderId="3" xfId="1" applyNumberFormat="1" applyFont="1" applyFill="1" applyBorder="1">
      <alignment vertical="center"/>
    </xf>
    <xf numFmtId="38" fontId="0" fillId="0" borderId="4" xfId="1" applyNumberFormat="1" applyFont="1" applyBorder="1" applyAlignment="1">
      <alignment horizontal="center" vertical="center"/>
    </xf>
    <xf numFmtId="38" fontId="0" fillId="0" borderId="5" xfId="1" applyNumberFormat="1" applyFont="1" applyBorder="1" applyAlignment="1">
      <alignment horizontal="center" vertical="center"/>
    </xf>
    <xf numFmtId="38" fontId="0" fillId="2" borderId="5" xfId="1" applyNumberFormat="1" applyFont="1" applyFill="1" applyBorder="1">
      <alignment vertical="center"/>
    </xf>
    <xf numFmtId="38" fontId="0" fillId="0" borderId="5" xfId="1" applyNumberFormat="1" applyFont="1" applyBorder="1">
      <alignment vertical="center"/>
    </xf>
    <xf numFmtId="10" fontId="0" fillId="2" borderId="5" xfId="1" applyNumberFormat="1" applyFont="1" applyFill="1" applyBorder="1">
      <alignment vertical="center"/>
    </xf>
    <xf numFmtId="38" fontId="0" fillId="2" borderId="6" xfId="1" applyNumberFormat="1" applyFont="1" applyFill="1" applyBorder="1">
      <alignment vertical="center"/>
    </xf>
    <xf numFmtId="38" fontId="0" fillId="0" borderId="7" xfId="1" applyNumberFormat="1" applyFont="1" applyBorder="1" applyAlignment="1">
      <alignment horizontal="center" vertical="center"/>
    </xf>
    <xf numFmtId="38" fontId="0" fillId="0" borderId="8" xfId="1" applyNumberFormat="1" applyFont="1" applyBorder="1" applyAlignment="1">
      <alignment horizontal="center" vertical="center"/>
    </xf>
    <xf numFmtId="38" fontId="0" fillId="0" borderId="8" xfId="1" applyNumberFormat="1" applyFont="1" applyBorder="1">
      <alignment vertical="center"/>
    </xf>
    <xf numFmtId="38" fontId="0" fillId="2" borderId="8" xfId="1" applyNumberFormat="1" applyFont="1" applyFill="1" applyBorder="1">
      <alignment vertical="center"/>
    </xf>
    <xf numFmtId="10" fontId="0" fillId="2" borderId="8" xfId="1" applyNumberFormat="1" applyFont="1" applyFill="1" applyBorder="1">
      <alignment vertical="center"/>
    </xf>
    <xf numFmtId="38" fontId="0" fillId="2" borderId="9" xfId="1" applyNumberFormat="1" applyFont="1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2"/>
    <xf numFmtId="0" fontId="0" fillId="0" borderId="0" xfId="0" applyAlignment="1">
      <alignment vertical="top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4" borderId="13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5A0EC65F-16E7-49BD-8F5D-1F47AEE41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61120266943375E-2"/>
          <c:y val="9.9647892850602979E-2"/>
          <c:w val="0.96856937068912896"/>
          <c:h val="0.69719161848954925"/>
        </c:manualLayout>
      </c:layout>
      <c:lineChart>
        <c:grouping val="standard"/>
        <c:varyColors val="0"/>
        <c:ser>
          <c:idx val="0"/>
          <c:order val="0"/>
          <c:tx>
            <c:strRef>
              <c:f>テンプレ!$D$3</c:f>
              <c:strCache>
                <c:ptCount val="1"/>
                <c:pt idx="0">
                  <c:v>売上高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テンプレ!$B$4:$C$13</c:f>
              <c:multiLvlStrCache>
                <c:ptCount val="10"/>
                <c:lvl>
                  <c:pt idx="0">
                    <c:v>月</c:v>
                  </c:pt>
                  <c:pt idx="1">
                    <c:v>月</c:v>
                  </c:pt>
                  <c:pt idx="2">
                    <c:v>月</c:v>
                  </c:pt>
                  <c:pt idx="3">
                    <c:v>月</c:v>
                  </c:pt>
                  <c:pt idx="4">
                    <c:v>月</c:v>
                  </c:pt>
                  <c:pt idx="5">
                    <c:v>月</c:v>
                  </c:pt>
                  <c:pt idx="6">
                    <c:v>月</c:v>
                  </c:pt>
                  <c:pt idx="7">
                    <c:v>月</c:v>
                  </c:pt>
                  <c:pt idx="8">
                    <c:v>月</c:v>
                  </c:pt>
                  <c:pt idx="9">
                    <c:v>月</c:v>
                  </c:pt>
                </c:lvl>
                <c:lvl>
                  <c:pt idx="0">
                    <c:v>第○期</c:v>
                  </c:pt>
                  <c:pt idx="1">
                    <c:v>第○期</c:v>
                  </c:pt>
                  <c:pt idx="2">
                    <c:v>第○期</c:v>
                  </c:pt>
                  <c:pt idx="3">
                    <c:v>第○期</c:v>
                  </c:pt>
                  <c:pt idx="4">
                    <c:v>第○期</c:v>
                  </c:pt>
                  <c:pt idx="5">
                    <c:v>第○期</c:v>
                  </c:pt>
                  <c:pt idx="6">
                    <c:v>第○期</c:v>
                  </c:pt>
                  <c:pt idx="7">
                    <c:v>第○期</c:v>
                  </c:pt>
                  <c:pt idx="8">
                    <c:v>第○期</c:v>
                  </c:pt>
                  <c:pt idx="9">
                    <c:v>第○期</c:v>
                  </c:pt>
                </c:lvl>
              </c:multiLvlStrCache>
            </c:multiLvlStrRef>
          </c:cat>
          <c:val>
            <c:numRef>
              <c:f>テンプレ!$D$4:$D$13</c:f>
              <c:numCache>
                <c:formatCode>#,##0_);[Red]\(#,##0\)</c:formatCode>
                <c:ptCount val="10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D-4469-B424-835C9211548F}"/>
            </c:ext>
          </c:extLst>
        </c:ser>
        <c:ser>
          <c:idx val="1"/>
          <c:order val="1"/>
          <c:tx>
            <c:strRef>
              <c:f>テンプレ!$L$3</c:f>
              <c:strCache>
                <c:ptCount val="1"/>
                <c:pt idx="0">
                  <c:v>当期利益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テンプレ!$B$4:$C$13</c:f>
              <c:multiLvlStrCache>
                <c:ptCount val="10"/>
                <c:lvl>
                  <c:pt idx="0">
                    <c:v>月</c:v>
                  </c:pt>
                  <c:pt idx="1">
                    <c:v>月</c:v>
                  </c:pt>
                  <c:pt idx="2">
                    <c:v>月</c:v>
                  </c:pt>
                  <c:pt idx="3">
                    <c:v>月</c:v>
                  </c:pt>
                  <c:pt idx="4">
                    <c:v>月</c:v>
                  </c:pt>
                  <c:pt idx="5">
                    <c:v>月</c:v>
                  </c:pt>
                  <c:pt idx="6">
                    <c:v>月</c:v>
                  </c:pt>
                  <c:pt idx="7">
                    <c:v>月</c:v>
                  </c:pt>
                  <c:pt idx="8">
                    <c:v>月</c:v>
                  </c:pt>
                  <c:pt idx="9">
                    <c:v>月</c:v>
                  </c:pt>
                </c:lvl>
                <c:lvl>
                  <c:pt idx="0">
                    <c:v>第○期</c:v>
                  </c:pt>
                  <c:pt idx="1">
                    <c:v>第○期</c:v>
                  </c:pt>
                  <c:pt idx="2">
                    <c:v>第○期</c:v>
                  </c:pt>
                  <c:pt idx="3">
                    <c:v>第○期</c:v>
                  </c:pt>
                  <c:pt idx="4">
                    <c:v>第○期</c:v>
                  </c:pt>
                  <c:pt idx="5">
                    <c:v>第○期</c:v>
                  </c:pt>
                  <c:pt idx="6">
                    <c:v>第○期</c:v>
                  </c:pt>
                  <c:pt idx="7">
                    <c:v>第○期</c:v>
                  </c:pt>
                  <c:pt idx="8">
                    <c:v>第○期</c:v>
                  </c:pt>
                  <c:pt idx="9">
                    <c:v>第○期</c:v>
                  </c:pt>
                </c:lvl>
              </c:multiLvlStrCache>
            </c:multiLvlStrRef>
          </c:cat>
          <c:val>
            <c:numRef>
              <c:f>テンプレ!$L$4:$L$13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D-4469-B424-835C9211548F}"/>
            </c:ext>
          </c:extLst>
        </c:ser>
        <c:ser>
          <c:idx val="2"/>
          <c:order val="2"/>
          <c:tx>
            <c:strRef>
              <c:f>テンプレ!$Q$3</c:f>
              <c:strCache>
                <c:ptCount val="1"/>
                <c:pt idx="0">
                  <c:v>分岐点売上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テンプレ!$B$4:$C$13</c:f>
              <c:multiLvlStrCache>
                <c:ptCount val="10"/>
                <c:lvl>
                  <c:pt idx="0">
                    <c:v>月</c:v>
                  </c:pt>
                  <c:pt idx="1">
                    <c:v>月</c:v>
                  </c:pt>
                  <c:pt idx="2">
                    <c:v>月</c:v>
                  </c:pt>
                  <c:pt idx="3">
                    <c:v>月</c:v>
                  </c:pt>
                  <c:pt idx="4">
                    <c:v>月</c:v>
                  </c:pt>
                  <c:pt idx="5">
                    <c:v>月</c:v>
                  </c:pt>
                  <c:pt idx="6">
                    <c:v>月</c:v>
                  </c:pt>
                  <c:pt idx="7">
                    <c:v>月</c:v>
                  </c:pt>
                  <c:pt idx="8">
                    <c:v>月</c:v>
                  </c:pt>
                  <c:pt idx="9">
                    <c:v>月</c:v>
                  </c:pt>
                </c:lvl>
                <c:lvl>
                  <c:pt idx="0">
                    <c:v>第○期</c:v>
                  </c:pt>
                  <c:pt idx="1">
                    <c:v>第○期</c:v>
                  </c:pt>
                  <c:pt idx="2">
                    <c:v>第○期</c:v>
                  </c:pt>
                  <c:pt idx="3">
                    <c:v>第○期</c:v>
                  </c:pt>
                  <c:pt idx="4">
                    <c:v>第○期</c:v>
                  </c:pt>
                  <c:pt idx="5">
                    <c:v>第○期</c:v>
                  </c:pt>
                  <c:pt idx="6">
                    <c:v>第○期</c:v>
                  </c:pt>
                  <c:pt idx="7">
                    <c:v>第○期</c:v>
                  </c:pt>
                  <c:pt idx="8">
                    <c:v>第○期</c:v>
                  </c:pt>
                  <c:pt idx="9">
                    <c:v>第○期</c:v>
                  </c:pt>
                </c:lvl>
              </c:multiLvlStrCache>
            </c:multiLvlStrRef>
          </c:cat>
          <c:val>
            <c:numRef>
              <c:f>テンプレ!$Q$4:$Q$13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D-4469-B424-835C92115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256448"/>
        <c:axId val="568266528"/>
      </c:lineChart>
      <c:catAx>
        <c:axId val="568256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8266528"/>
        <c:crosses val="autoZero"/>
        <c:auto val="1"/>
        <c:lblAlgn val="ctr"/>
        <c:lblOffset val="100"/>
        <c:noMultiLvlLbl val="0"/>
      </c:catAx>
      <c:valAx>
        <c:axId val="56826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25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82648680542831E-2"/>
          <c:y val="0.10133333333333333"/>
          <c:w val="0.94454861746932794"/>
          <c:h val="0.80566635170603673"/>
        </c:manualLayout>
      </c:layout>
      <c:lineChart>
        <c:grouping val="standard"/>
        <c:varyColors val="0"/>
        <c:ser>
          <c:idx val="0"/>
          <c:order val="0"/>
          <c:tx>
            <c:strRef>
              <c:f>入力例・説明!$D$3</c:f>
              <c:strCache>
                <c:ptCount val="1"/>
                <c:pt idx="0">
                  <c:v>売上高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multiLvlStrRef>
              <c:f>入力例・説明!$B$4:$C$13</c:f>
              <c:multiLvlStrCache>
                <c:ptCount val="10"/>
                <c:lvl>
                  <c:pt idx="0">
                    <c:v>19.8月</c:v>
                  </c:pt>
                  <c:pt idx="1">
                    <c:v>20.8月</c:v>
                  </c:pt>
                  <c:pt idx="2">
                    <c:v>21.8月</c:v>
                  </c:pt>
                  <c:pt idx="3">
                    <c:v>22.8月</c:v>
                  </c:pt>
                  <c:pt idx="4">
                    <c:v>23.8月</c:v>
                  </c:pt>
                  <c:pt idx="5">
                    <c:v>24.8月</c:v>
                  </c:pt>
                  <c:pt idx="6">
                    <c:v>25.8月</c:v>
                  </c:pt>
                  <c:pt idx="7">
                    <c:v>26.8月</c:v>
                  </c:pt>
                  <c:pt idx="8">
                    <c:v>27.8月</c:v>
                  </c:pt>
                  <c:pt idx="9">
                    <c:v>28.8月</c:v>
                  </c:pt>
                </c:lvl>
                <c:lvl>
                  <c:pt idx="0">
                    <c:v>第3期</c:v>
                  </c:pt>
                  <c:pt idx="1">
                    <c:v>第4期</c:v>
                  </c:pt>
                  <c:pt idx="2">
                    <c:v>第5期</c:v>
                  </c:pt>
                  <c:pt idx="3">
                    <c:v>第6期</c:v>
                  </c:pt>
                  <c:pt idx="4">
                    <c:v>第7期</c:v>
                  </c:pt>
                  <c:pt idx="5">
                    <c:v>第8期</c:v>
                  </c:pt>
                  <c:pt idx="6">
                    <c:v>第9期</c:v>
                  </c:pt>
                  <c:pt idx="7">
                    <c:v>第10期</c:v>
                  </c:pt>
                  <c:pt idx="8">
                    <c:v>第11期</c:v>
                  </c:pt>
                  <c:pt idx="9">
                    <c:v>第12期</c:v>
                  </c:pt>
                </c:lvl>
              </c:multiLvlStrCache>
            </c:multiLvlStrRef>
          </c:cat>
          <c:val>
            <c:numRef>
              <c:f>入力例・説明!$D$4:$D$13</c:f>
              <c:numCache>
                <c:formatCode>#,##0_);[Red]\(#,##0\)</c:formatCode>
                <c:ptCount val="10"/>
                <c:pt idx="0">
                  <c:v>65652</c:v>
                </c:pt>
                <c:pt idx="1">
                  <c:v>42677</c:v>
                </c:pt>
                <c:pt idx="2">
                  <c:v>35629</c:v>
                </c:pt>
                <c:pt idx="3">
                  <c:v>33764</c:v>
                </c:pt>
                <c:pt idx="4">
                  <c:v>30000</c:v>
                </c:pt>
                <c:pt idx="5">
                  <c:v>33000</c:v>
                </c:pt>
                <c:pt idx="6">
                  <c:v>36300</c:v>
                </c:pt>
                <c:pt idx="7">
                  <c:v>39930</c:v>
                </c:pt>
                <c:pt idx="8">
                  <c:v>39930</c:v>
                </c:pt>
                <c:pt idx="9">
                  <c:v>39930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8B-4E63-B8A0-C10C8E6AD66D}"/>
            </c:ext>
          </c:extLst>
        </c:ser>
        <c:ser>
          <c:idx val="1"/>
          <c:order val="1"/>
          <c:tx>
            <c:strRef>
              <c:f>入力例・説明!$L$3</c:f>
              <c:strCache>
                <c:ptCount val="1"/>
                <c:pt idx="0">
                  <c:v>当期利益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multiLvlStrRef>
              <c:f>入力例・説明!$B$4:$C$13</c:f>
              <c:multiLvlStrCache>
                <c:ptCount val="10"/>
                <c:lvl>
                  <c:pt idx="0">
                    <c:v>19.8月</c:v>
                  </c:pt>
                  <c:pt idx="1">
                    <c:v>20.8月</c:v>
                  </c:pt>
                  <c:pt idx="2">
                    <c:v>21.8月</c:v>
                  </c:pt>
                  <c:pt idx="3">
                    <c:v>22.8月</c:v>
                  </c:pt>
                  <c:pt idx="4">
                    <c:v>23.8月</c:v>
                  </c:pt>
                  <c:pt idx="5">
                    <c:v>24.8月</c:v>
                  </c:pt>
                  <c:pt idx="6">
                    <c:v>25.8月</c:v>
                  </c:pt>
                  <c:pt idx="7">
                    <c:v>26.8月</c:v>
                  </c:pt>
                  <c:pt idx="8">
                    <c:v>27.8月</c:v>
                  </c:pt>
                  <c:pt idx="9">
                    <c:v>28.8月</c:v>
                  </c:pt>
                </c:lvl>
                <c:lvl>
                  <c:pt idx="0">
                    <c:v>第3期</c:v>
                  </c:pt>
                  <c:pt idx="1">
                    <c:v>第4期</c:v>
                  </c:pt>
                  <c:pt idx="2">
                    <c:v>第5期</c:v>
                  </c:pt>
                  <c:pt idx="3">
                    <c:v>第6期</c:v>
                  </c:pt>
                  <c:pt idx="4">
                    <c:v>第7期</c:v>
                  </c:pt>
                  <c:pt idx="5">
                    <c:v>第8期</c:v>
                  </c:pt>
                  <c:pt idx="6">
                    <c:v>第9期</c:v>
                  </c:pt>
                  <c:pt idx="7">
                    <c:v>第10期</c:v>
                  </c:pt>
                  <c:pt idx="8">
                    <c:v>第11期</c:v>
                  </c:pt>
                  <c:pt idx="9">
                    <c:v>第12期</c:v>
                  </c:pt>
                </c:lvl>
              </c:multiLvlStrCache>
            </c:multiLvlStrRef>
          </c:cat>
          <c:val>
            <c:numRef>
              <c:f>入力例・説明!$L$4:$L$13</c:f>
              <c:numCache>
                <c:formatCode>#,##0_);[Red]\(#,##0\)</c:formatCode>
                <c:ptCount val="10"/>
                <c:pt idx="0">
                  <c:v>4519</c:v>
                </c:pt>
                <c:pt idx="1">
                  <c:v>-408</c:v>
                </c:pt>
                <c:pt idx="2">
                  <c:v>-8465</c:v>
                </c:pt>
                <c:pt idx="3">
                  <c:v>-4235</c:v>
                </c:pt>
                <c:pt idx="4">
                  <c:v>335</c:v>
                </c:pt>
                <c:pt idx="5">
                  <c:v>35</c:v>
                </c:pt>
                <c:pt idx="6">
                  <c:v>1355</c:v>
                </c:pt>
                <c:pt idx="7">
                  <c:v>2807</c:v>
                </c:pt>
                <c:pt idx="8">
                  <c:v>2807</c:v>
                </c:pt>
                <c:pt idx="9">
                  <c:v>2807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B-4E63-B8A0-C10C8E6AD66D}"/>
            </c:ext>
          </c:extLst>
        </c:ser>
        <c:ser>
          <c:idx val="2"/>
          <c:order val="2"/>
          <c:tx>
            <c:strRef>
              <c:f>入力例・説明!$Q$3</c:f>
              <c:strCache>
                <c:ptCount val="1"/>
                <c:pt idx="0">
                  <c:v>分岐点売上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cat>
            <c:multiLvlStrRef>
              <c:f>入力例・説明!$B$4:$C$13</c:f>
              <c:multiLvlStrCache>
                <c:ptCount val="10"/>
                <c:lvl>
                  <c:pt idx="0">
                    <c:v>19.8月</c:v>
                  </c:pt>
                  <c:pt idx="1">
                    <c:v>20.8月</c:v>
                  </c:pt>
                  <c:pt idx="2">
                    <c:v>21.8月</c:v>
                  </c:pt>
                  <c:pt idx="3">
                    <c:v>22.8月</c:v>
                  </c:pt>
                  <c:pt idx="4">
                    <c:v>23.8月</c:v>
                  </c:pt>
                  <c:pt idx="5">
                    <c:v>24.8月</c:v>
                  </c:pt>
                  <c:pt idx="6">
                    <c:v>25.8月</c:v>
                  </c:pt>
                  <c:pt idx="7">
                    <c:v>26.8月</c:v>
                  </c:pt>
                  <c:pt idx="8">
                    <c:v>27.8月</c:v>
                  </c:pt>
                  <c:pt idx="9">
                    <c:v>28.8月</c:v>
                  </c:pt>
                </c:lvl>
                <c:lvl>
                  <c:pt idx="0">
                    <c:v>第3期</c:v>
                  </c:pt>
                  <c:pt idx="1">
                    <c:v>第4期</c:v>
                  </c:pt>
                  <c:pt idx="2">
                    <c:v>第5期</c:v>
                  </c:pt>
                  <c:pt idx="3">
                    <c:v>第6期</c:v>
                  </c:pt>
                  <c:pt idx="4">
                    <c:v>第7期</c:v>
                  </c:pt>
                  <c:pt idx="5">
                    <c:v>第8期</c:v>
                  </c:pt>
                  <c:pt idx="6">
                    <c:v>第9期</c:v>
                  </c:pt>
                  <c:pt idx="7">
                    <c:v>第10期</c:v>
                  </c:pt>
                  <c:pt idx="8">
                    <c:v>第11期</c:v>
                  </c:pt>
                  <c:pt idx="9">
                    <c:v>第12期</c:v>
                  </c:pt>
                </c:lvl>
              </c:multiLvlStrCache>
            </c:multiLvlStrRef>
          </c:cat>
          <c:val>
            <c:numRef>
              <c:f>入力例・説明!$Q$4:$Q$13</c:f>
              <c:numCache>
                <c:formatCode>#,##0_);[Red]\(#,##0\)</c:formatCode>
                <c:ptCount val="10"/>
                <c:pt idx="0">
                  <c:v>52230.48803046791</c:v>
                </c:pt>
                <c:pt idx="1">
                  <c:v>43198.089353223659</c:v>
                </c:pt>
                <c:pt idx="2">
                  <c:v>62629.256059204447</c:v>
                </c:pt>
                <c:pt idx="3">
                  <c:v>36319.770066701647</c:v>
                </c:pt>
                <c:pt idx="4">
                  <c:v>28000.000000000004</c:v>
                </c:pt>
                <c:pt idx="5">
                  <c:v>31500</c:v>
                </c:pt>
                <c:pt idx="6">
                  <c:v>31500</c:v>
                </c:pt>
                <c:pt idx="7">
                  <c:v>31500</c:v>
                </c:pt>
                <c:pt idx="8">
                  <c:v>31500</c:v>
                </c:pt>
                <c:pt idx="9">
                  <c:v>31500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8B-4E63-B8A0-C10C8E6AD6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6893744"/>
        <c:axId val="1806885104"/>
      </c:lineChart>
      <c:catAx>
        <c:axId val="1806893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06885104"/>
        <c:crosses val="autoZero"/>
        <c:auto val="1"/>
        <c:lblAlgn val="ctr"/>
        <c:lblOffset val="100"/>
        <c:noMultiLvlLbl val="0"/>
      </c:catAx>
      <c:valAx>
        <c:axId val="180688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689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238124</xdr:rowOff>
    </xdr:from>
    <xdr:to>
      <xdr:col>19</xdr:col>
      <xdr:colOff>0</xdr:colOff>
      <xdr:row>35</xdr:row>
      <xdr:rowOff>15874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E23294-4679-E4E1-C298-CF36CB3FC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19</xdr:col>
      <xdr:colOff>0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30ABDD-5CA7-205A-61E5-B95D4202F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C735-20F7-4818-9342-4DA54859C284}">
  <dimension ref="B2:I11"/>
  <sheetViews>
    <sheetView workbookViewId="0"/>
  </sheetViews>
  <sheetFormatPr defaultRowHeight="18.75" x14ac:dyDescent="0.4"/>
  <sheetData>
    <row r="2" spans="2:9" ht="30" x14ac:dyDescent="0.4">
      <c r="B2" s="28" t="s">
        <v>0</v>
      </c>
      <c r="C2" s="29"/>
      <c r="D2" s="29"/>
      <c r="E2" s="29"/>
      <c r="F2" s="30"/>
      <c r="G2" s="25"/>
    </row>
    <row r="3" spans="2:9" ht="30" x14ac:dyDescent="0.4">
      <c r="B3" s="31"/>
      <c r="C3" s="32"/>
      <c r="D3" s="32"/>
      <c r="E3" s="32"/>
      <c r="F3" s="33"/>
      <c r="G3" s="25"/>
    </row>
    <row r="5" spans="2:9" x14ac:dyDescent="0.15">
      <c r="B5" s="26" t="s">
        <v>42</v>
      </c>
    </row>
    <row r="6" spans="2:9" ht="18.75" customHeight="1" x14ac:dyDescent="0.4">
      <c r="B6" s="34" t="s">
        <v>43</v>
      </c>
      <c r="C6" s="35"/>
      <c r="D6" s="35"/>
      <c r="E6" s="35"/>
      <c r="F6" s="35"/>
      <c r="G6" s="35"/>
      <c r="H6" s="36"/>
      <c r="I6" s="27"/>
    </row>
    <row r="7" spans="2:9" x14ac:dyDescent="0.4">
      <c r="B7" s="37"/>
      <c r="C7" s="38"/>
      <c r="D7" s="38"/>
      <c r="E7" s="38"/>
      <c r="F7" s="38"/>
      <c r="G7" s="38"/>
      <c r="H7" s="39"/>
      <c r="I7" s="27"/>
    </row>
    <row r="8" spans="2:9" x14ac:dyDescent="0.4">
      <c r="B8" s="40"/>
      <c r="C8" s="41"/>
      <c r="D8" s="41"/>
      <c r="E8" s="41"/>
      <c r="F8" s="41"/>
      <c r="G8" s="41"/>
      <c r="H8" s="42"/>
      <c r="I8" s="27"/>
    </row>
    <row r="9" spans="2:9" x14ac:dyDescent="0.4">
      <c r="B9" s="27"/>
      <c r="C9" s="27"/>
      <c r="D9" s="27"/>
      <c r="E9" s="27"/>
      <c r="F9" s="27"/>
      <c r="G9" s="27"/>
      <c r="H9" s="27"/>
      <c r="I9" s="27"/>
    </row>
    <row r="10" spans="2:9" x14ac:dyDescent="0.4">
      <c r="C10" s="27"/>
      <c r="D10" s="27"/>
      <c r="E10" s="27"/>
      <c r="F10" s="27"/>
      <c r="G10" s="27"/>
      <c r="H10" s="27"/>
      <c r="I10" s="27"/>
    </row>
    <row r="11" spans="2:9" x14ac:dyDescent="0.4">
      <c r="B11" s="27"/>
      <c r="C11" s="27"/>
      <c r="D11" s="27"/>
      <c r="E11" s="27"/>
      <c r="F11" s="27"/>
      <c r="G11" s="27"/>
      <c r="H11" s="27"/>
      <c r="I11" s="27"/>
    </row>
  </sheetData>
  <mergeCells count="2">
    <mergeCell ref="B2:F3"/>
    <mergeCell ref="B6:H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514C-F84B-49C3-B4E1-8A1B68654F11}">
  <dimension ref="B1:S13"/>
  <sheetViews>
    <sheetView tabSelected="1" zoomScale="60" zoomScaleNormal="60" workbookViewId="0"/>
  </sheetViews>
  <sheetFormatPr defaultRowHeight="18.75" x14ac:dyDescent="0.4"/>
  <cols>
    <col min="1" max="1" width="3.625" customWidth="1"/>
  </cols>
  <sheetData>
    <row r="1" spans="2:19" ht="30" x14ac:dyDescent="0.4"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2:19" ht="19.5" thickBot="1" x14ac:dyDescent="0.45"/>
    <row r="3" spans="2:19" ht="24.95" customHeight="1" x14ac:dyDescent="0.4">
      <c r="B3" s="19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1" t="s">
        <v>18</v>
      </c>
    </row>
    <row r="4" spans="2:19" x14ac:dyDescent="0.4">
      <c r="B4" s="13" t="s">
        <v>19</v>
      </c>
      <c r="C4" s="14" t="s">
        <v>41</v>
      </c>
      <c r="D4" s="15"/>
      <c r="E4" s="15"/>
      <c r="F4" s="16">
        <f>+D4-E4</f>
        <v>0</v>
      </c>
      <c r="G4" s="15"/>
      <c r="H4" s="16">
        <f>+F4-G4</f>
        <v>0</v>
      </c>
      <c r="I4" s="15"/>
      <c r="J4" s="16">
        <f>+H4+I4</f>
        <v>0</v>
      </c>
      <c r="K4" s="15"/>
      <c r="L4" s="16">
        <f>+J4+K4</f>
        <v>0</v>
      </c>
      <c r="M4" s="17" t="e">
        <f>+E4/D4</f>
        <v>#DIV/0!</v>
      </c>
      <c r="N4" s="17" t="e">
        <f>+H4/D4</f>
        <v>#DIV/0!</v>
      </c>
      <c r="O4" s="17" t="e">
        <f>+G4/D4</f>
        <v>#DIV/0!</v>
      </c>
      <c r="P4" s="17" t="e">
        <f>+L4/D4</f>
        <v>#DIV/0!</v>
      </c>
      <c r="Q4" s="16" t="e">
        <f>+G4/(1-M4)*1</f>
        <v>#DIV/0!</v>
      </c>
      <c r="R4" s="16">
        <f>+D4/12</f>
        <v>0</v>
      </c>
      <c r="S4" s="18" t="e">
        <f>+G4/(1-M4)*1/12</f>
        <v>#DIV/0!</v>
      </c>
    </row>
    <row r="5" spans="2:19" x14ac:dyDescent="0.4">
      <c r="B5" s="13" t="s">
        <v>19</v>
      </c>
      <c r="C5" s="2" t="s">
        <v>20</v>
      </c>
      <c r="D5" s="3"/>
      <c r="E5" s="3"/>
      <c r="F5" s="4">
        <f t="shared" ref="F5:F13" si="0">+D5-E5</f>
        <v>0</v>
      </c>
      <c r="G5" s="3"/>
      <c r="H5" s="4">
        <f t="shared" ref="H5:H13" si="1">+F5-G5</f>
        <v>0</v>
      </c>
      <c r="I5" s="3"/>
      <c r="J5" s="4">
        <f t="shared" ref="J5:J13" si="2">+H5+I5</f>
        <v>0</v>
      </c>
      <c r="K5" s="3"/>
      <c r="L5" s="4">
        <f t="shared" ref="L5:L13" si="3">+J5+K5</f>
        <v>0</v>
      </c>
      <c r="M5" s="5" t="e">
        <f t="shared" ref="M5:M13" si="4">+E5/D5</f>
        <v>#DIV/0!</v>
      </c>
      <c r="N5" s="5" t="e">
        <f t="shared" ref="N5:N13" si="5">+H5/D5</f>
        <v>#DIV/0!</v>
      </c>
      <c r="O5" s="5" t="e">
        <f t="shared" ref="O5:O13" si="6">+G5/D5</f>
        <v>#DIV/0!</v>
      </c>
      <c r="P5" s="5" t="e">
        <f t="shared" ref="P5:P13" si="7">+L5/D5</f>
        <v>#DIV/0!</v>
      </c>
      <c r="Q5" s="4" t="e">
        <f t="shared" ref="Q5:Q13" si="8">+G5/(1-M5)*1</f>
        <v>#DIV/0!</v>
      </c>
      <c r="R5" s="4">
        <f t="shared" ref="R5:R13" si="9">+D5/12</f>
        <v>0</v>
      </c>
      <c r="S5" s="6" t="e">
        <f t="shared" ref="S5:S13" si="10">+G5/(1-M5)*1/12</f>
        <v>#DIV/0!</v>
      </c>
    </row>
    <row r="6" spans="2:19" x14ac:dyDescent="0.4">
      <c r="B6" s="13" t="s">
        <v>19</v>
      </c>
      <c r="C6" s="2" t="s">
        <v>41</v>
      </c>
      <c r="D6" s="3"/>
      <c r="E6" s="3"/>
      <c r="F6" s="4">
        <f t="shared" si="0"/>
        <v>0</v>
      </c>
      <c r="G6" s="3"/>
      <c r="H6" s="4">
        <f t="shared" si="1"/>
        <v>0</v>
      </c>
      <c r="I6" s="3"/>
      <c r="J6" s="4">
        <f t="shared" si="2"/>
        <v>0</v>
      </c>
      <c r="K6" s="3"/>
      <c r="L6" s="4">
        <f t="shared" si="3"/>
        <v>0</v>
      </c>
      <c r="M6" s="5" t="e">
        <f t="shared" si="4"/>
        <v>#DIV/0!</v>
      </c>
      <c r="N6" s="5" t="e">
        <f t="shared" si="5"/>
        <v>#DIV/0!</v>
      </c>
      <c r="O6" s="5" t="e">
        <f t="shared" si="6"/>
        <v>#DIV/0!</v>
      </c>
      <c r="P6" s="5" t="e">
        <f t="shared" si="7"/>
        <v>#DIV/0!</v>
      </c>
      <c r="Q6" s="4" t="e">
        <f t="shared" si="8"/>
        <v>#DIV/0!</v>
      </c>
      <c r="R6" s="4">
        <f t="shared" si="9"/>
        <v>0</v>
      </c>
      <c r="S6" s="6" t="e">
        <f t="shared" si="10"/>
        <v>#DIV/0!</v>
      </c>
    </row>
    <row r="7" spans="2:19" x14ac:dyDescent="0.4">
      <c r="B7" s="13" t="s">
        <v>19</v>
      </c>
      <c r="C7" s="2" t="s">
        <v>41</v>
      </c>
      <c r="D7" s="3"/>
      <c r="E7" s="3"/>
      <c r="F7" s="4">
        <f t="shared" si="0"/>
        <v>0</v>
      </c>
      <c r="G7" s="3"/>
      <c r="H7" s="4">
        <f t="shared" si="1"/>
        <v>0</v>
      </c>
      <c r="I7" s="3"/>
      <c r="J7" s="4">
        <f t="shared" si="2"/>
        <v>0</v>
      </c>
      <c r="K7" s="3"/>
      <c r="L7" s="4">
        <f t="shared" si="3"/>
        <v>0</v>
      </c>
      <c r="M7" s="5" t="e">
        <f t="shared" si="4"/>
        <v>#DIV/0!</v>
      </c>
      <c r="N7" s="5" t="e">
        <f t="shared" si="5"/>
        <v>#DIV/0!</v>
      </c>
      <c r="O7" s="5" t="e">
        <f t="shared" si="6"/>
        <v>#DIV/0!</v>
      </c>
      <c r="P7" s="5" t="e">
        <f t="shared" si="7"/>
        <v>#DIV/0!</v>
      </c>
      <c r="Q7" s="4" t="e">
        <f t="shared" si="8"/>
        <v>#DIV/0!</v>
      </c>
      <c r="R7" s="4">
        <f t="shared" si="9"/>
        <v>0</v>
      </c>
      <c r="S7" s="6" t="e">
        <f t="shared" si="10"/>
        <v>#DIV/0!</v>
      </c>
    </row>
    <row r="8" spans="2:19" x14ac:dyDescent="0.4">
      <c r="B8" s="13" t="s">
        <v>19</v>
      </c>
      <c r="C8" s="2" t="s">
        <v>41</v>
      </c>
      <c r="D8" s="3"/>
      <c r="E8" s="4">
        <f>+D8*0.55</f>
        <v>0</v>
      </c>
      <c r="F8" s="4">
        <f t="shared" si="0"/>
        <v>0</v>
      </c>
      <c r="G8" s="3"/>
      <c r="H8" s="4">
        <f t="shared" si="1"/>
        <v>0</v>
      </c>
      <c r="I8" s="3"/>
      <c r="J8" s="4">
        <f t="shared" si="2"/>
        <v>0</v>
      </c>
      <c r="K8" s="3"/>
      <c r="L8" s="4">
        <f t="shared" si="3"/>
        <v>0</v>
      </c>
      <c r="M8" s="5" t="e">
        <f t="shared" si="4"/>
        <v>#DIV/0!</v>
      </c>
      <c r="N8" s="5" t="e">
        <f t="shared" si="5"/>
        <v>#DIV/0!</v>
      </c>
      <c r="O8" s="5" t="e">
        <f t="shared" si="6"/>
        <v>#DIV/0!</v>
      </c>
      <c r="P8" s="5" t="e">
        <f t="shared" si="7"/>
        <v>#DIV/0!</v>
      </c>
      <c r="Q8" s="4" t="e">
        <f t="shared" si="8"/>
        <v>#DIV/0!</v>
      </c>
      <c r="R8" s="4">
        <f t="shared" si="9"/>
        <v>0</v>
      </c>
      <c r="S8" s="6" t="e">
        <f t="shared" si="10"/>
        <v>#DIV/0!</v>
      </c>
    </row>
    <row r="9" spans="2:19" x14ac:dyDescent="0.4">
      <c r="B9" s="13" t="s">
        <v>19</v>
      </c>
      <c r="C9" s="2" t="s">
        <v>41</v>
      </c>
      <c r="D9" s="4">
        <f t="shared" ref="D9:D10" si="11">+D8*1.1</f>
        <v>0</v>
      </c>
      <c r="E9" s="4">
        <f>+D9*0.6</f>
        <v>0</v>
      </c>
      <c r="F9" s="4">
        <f t="shared" si="0"/>
        <v>0</v>
      </c>
      <c r="G9" s="3"/>
      <c r="H9" s="4">
        <f t="shared" si="1"/>
        <v>0</v>
      </c>
      <c r="I9" s="3"/>
      <c r="J9" s="4">
        <f t="shared" si="2"/>
        <v>0</v>
      </c>
      <c r="K9" s="3"/>
      <c r="L9" s="4">
        <f t="shared" si="3"/>
        <v>0</v>
      </c>
      <c r="M9" s="5" t="e">
        <f t="shared" si="4"/>
        <v>#DIV/0!</v>
      </c>
      <c r="N9" s="5" t="e">
        <f t="shared" si="5"/>
        <v>#DIV/0!</v>
      </c>
      <c r="O9" s="5" t="e">
        <f t="shared" si="6"/>
        <v>#DIV/0!</v>
      </c>
      <c r="P9" s="5" t="e">
        <f t="shared" si="7"/>
        <v>#DIV/0!</v>
      </c>
      <c r="Q9" s="4" t="e">
        <f t="shared" si="8"/>
        <v>#DIV/0!</v>
      </c>
      <c r="R9" s="4">
        <f t="shared" si="9"/>
        <v>0</v>
      </c>
      <c r="S9" s="6" t="e">
        <f t="shared" si="10"/>
        <v>#DIV/0!</v>
      </c>
    </row>
    <row r="10" spans="2:19" x14ac:dyDescent="0.4">
      <c r="B10" s="13" t="s">
        <v>19</v>
      </c>
      <c r="C10" s="2" t="s">
        <v>41</v>
      </c>
      <c r="D10" s="4">
        <f t="shared" si="11"/>
        <v>0</v>
      </c>
      <c r="E10" s="4">
        <f t="shared" ref="E10:E13" si="12">+D10*0.6</f>
        <v>0</v>
      </c>
      <c r="F10" s="4">
        <f t="shared" si="0"/>
        <v>0</v>
      </c>
      <c r="G10" s="3"/>
      <c r="H10" s="4">
        <f t="shared" si="1"/>
        <v>0</v>
      </c>
      <c r="I10" s="3"/>
      <c r="J10" s="4">
        <f t="shared" si="2"/>
        <v>0</v>
      </c>
      <c r="K10" s="3"/>
      <c r="L10" s="4">
        <f t="shared" si="3"/>
        <v>0</v>
      </c>
      <c r="M10" s="5" t="e">
        <f t="shared" si="4"/>
        <v>#DIV/0!</v>
      </c>
      <c r="N10" s="5" t="e">
        <f t="shared" si="5"/>
        <v>#DIV/0!</v>
      </c>
      <c r="O10" s="5" t="e">
        <f t="shared" si="6"/>
        <v>#DIV/0!</v>
      </c>
      <c r="P10" s="5" t="e">
        <f t="shared" si="7"/>
        <v>#DIV/0!</v>
      </c>
      <c r="Q10" s="4" t="e">
        <f t="shared" si="8"/>
        <v>#DIV/0!</v>
      </c>
      <c r="R10" s="4">
        <f t="shared" si="9"/>
        <v>0</v>
      </c>
      <c r="S10" s="6" t="e">
        <f t="shared" si="10"/>
        <v>#DIV/0!</v>
      </c>
    </row>
    <row r="11" spans="2:19" x14ac:dyDescent="0.4">
      <c r="B11" s="13" t="s">
        <v>19</v>
      </c>
      <c r="C11" s="2" t="s">
        <v>41</v>
      </c>
      <c r="D11" s="4">
        <f>+D10*1.1</f>
        <v>0</v>
      </c>
      <c r="E11" s="4">
        <f t="shared" si="12"/>
        <v>0</v>
      </c>
      <c r="F11" s="4">
        <f t="shared" si="0"/>
        <v>0</v>
      </c>
      <c r="G11" s="3"/>
      <c r="H11" s="4">
        <f t="shared" si="1"/>
        <v>0</v>
      </c>
      <c r="I11" s="3"/>
      <c r="J11" s="4">
        <f t="shared" si="2"/>
        <v>0</v>
      </c>
      <c r="K11" s="3"/>
      <c r="L11" s="4">
        <f t="shared" si="3"/>
        <v>0</v>
      </c>
      <c r="M11" s="5" t="e">
        <f t="shared" si="4"/>
        <v>#DIV/0!</v>
      </c>
      <c r="N11" s="5" t="e">
        <f t="shared" si="5"/>
        <v>#DIV/0!</v>
      </c>
      <c r="O11" s="5" t="e">
        <f t="shared" si="6"/>
        <v>#DIV/0!</v>
      </c>
      <c r="P11" s="5" t="e">
        <f t="shared" si="7"/>
        <v>#DIV/0!</v>
      </c>
      <c r="Q11" s="4" t="e">
        <f t="shared" si="8"/>
        <v>#DIV/0!</v>
      </c>
      <c r="R11" s="4">
        <f t="shared" si="9"/>
        <v>0</v>
      </c>
      <c r="S11" s="6" t="e">
        <f t="shared" si="10"/>
        <v>#DIV/0!</v>
      </c>
    </row>
    <row r="12" spans="2:19" x14ac:dyDescent="0.4">
      <c r="B12" s="13" t="s">
        <v>19</v>
      </c>
      <c r="C12" s="2" t="s">
        <v>41</v>
      </c>
      <c r="D12" s="4">
        <f>+D11*1</f>
        <v>0</v>
      </c>
      <c r="E12" s="4">
        <f t="shared" si="12"/>
        <v>0</v>
      </c>
      <c r="F12" s="4">
        <f t="shared" si="0"/>
        <v>0</v>
      </c>
      <c r="G12" s="3"/>
      <c r="H12" s="4">
        <f t="shared" si="1"/>
        <v>0</v>
      </c>
      <c r="I12" s="3"/>
      <c r="J12" s="4">
        <f t="shared" si="2"/>
        <v>0</v>
      </c>
      <c r="K12" s="3"/>
      <c r="L12" s="4">
        <f t="shared" si="3"/>
        <v>0</v>
      </c>
      <c r="M12" s="5" t="e">
        <f t="shared" si="4"/>
        <v>#DIV/0!</v>
      </c>
      <c r="N12" s="5" t="e">
        <f t="shared" si="5"/>
        <v>#DIV/0!</v>
      </c>
      <c r="O12" s="5" t="e">
        <f t="shared" si="6"/>
        <v>#DIV/0!</v>
      </c>
      <c r="P12" s="5" t="e">
        <f t="shared" si="7"/>
        <v>#DIV/0!</v>
      </c>
      <c r="Q12" s="4" t="e">
        <f t="shared" si="8"/>
        <v>#DIV/0!</v>
      </c>
      <c r="R12" s="4">
        <f t="shared" si="9"/>
        <v>0</v>
      </c>
      <c r="S12" s="6" t="e">
        <f t="shared" si="10"/>
        <v>#DIV/0!</v>
      </c>
    </row>
    <row r="13" spans="2:19" ht="19.5" thickBot="1" x14ac:dyDescent="0.45">
      <c r="B13" s="7" t="s">
        <v>19</v>
      </c>
      <c r="C13" s="8" t="s">
        <v>41</v>
      </c>
      <c r="D13" s="9">
        <f>+D12*1</f>
        <v>0</v>
      </c>
      <c r="E13" s="9">
        <f t="shared" si="12"/>
        <v>0</v>
      </c>
      <c r="F13" s="9">
        <f t="shared" si="0"/>
        <v>0</v>
      </c>
      <c r="G13" s="10"/>
      <c r="H13" s="9">
        <f t="shared" si="1"/>
        <v>0</v>
      </c>
      <c r="I13" s="10"/>
      <c r="J13" s="9">
        <f t="shared" si="2"/>
        <v>0</v>
      </c>
      <c r="K13" s="10"/>
      <c r="L13" s="9">
        <f t="shared" si="3"/>
        <v>0</v>
      </c>
      <c r="M13" s="11" t="e">
        <f t="shared" si="4"/>
        <v>#DIV/0!</v>
      </c>
      <c r="N13" s="11" t="e">
        <f t="shared" si="5"/>
        <v>#DIV/0!</v>
      </c>
      <c r="O13" s="11" t="e">
        <f t="shared" si="6"/>
        <v>#DIV/0!</v>
      </c>
      <c r="P13" s="11" t="e">
        <f t="shared" si="7"/>
        <v>#DIV/0!</v>
      </c>
      <c r="Q13" s="9" t="e">
        <f t="shared" si="8"/>
        <v>#DIV/0!</v>
      </c>
      <c r="R13" s="9">
        <f t="shared" si="9"/>
        <v>0</v>
      </c>
      <c r="S13" s="12" t="e">
        <f t="shared" si="10"/>
        <v>#DIV/0!</v>
      </c>
    </row>
  </sheetData>
  <mergeCells count="1">
    <mergeCell ref="B1:J1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4E03-B95C-4EFB-96B7-427532377E64}">
  <dimension ref="B1:S13"/>
  <sheetViews>
    <sheetView zoomScale="60" zoomScaleNormal="60" workbookViewId="0"/>
  </sheetViews>
  <sheetFormatPr defaultRowHeight="18.75" x14ac:dyDescent="0.4"/>
  <cols>
    <col min="1" max="1" width="3.625" customWidth="1"/>
  </cols>
  <sheetData>
    <row r="1" spans="2:19" ht="30" x14ac:dyDescent="0.4"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2:19" ht="19.5" thickBot="1" x14ac:dyDescent="0.45"/>
    <row r="3" spans="2:19" ht="24.95" customHeight="1" x14ac:dyDescent="0.4">
      <c r="B3" s="22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  <c r="O3" s="23" t="s">
        <v>14</v>
      </c>
      <c r="P3" s="23" t="s">
        <v>15</v>
      </c>
      <c r="Q3" s="23" t="s">
        <v>16</v>
      </c>
      <c r="R3" s="23" t="s">
        <v>17</v>
      </c>
      <c r="S3" s="24" t="s">
        <v>18</v>
      </c>
    </row>
    <row r="4" spans="2:19" x14ac:dyDescent="0.4">
      <c r="B4" s="13" t="s">
        <v>31</v>
      </c>
      <c r="C4" s="14" t="s">
        <v>21</v>
      </c>
      <c r="D4" s="15">
        <v>65652</v>
      </c>
      <c r="E4" s="15">
        <v>43596</v>
      </c>
      <c r="F4" s="16">
        <f>+D4-E4</f>
        <v>22056</v>
      </c>
      <c r="G4" s="15">
        <v>17547</v>
      </c>
      <c r="H4" s="16">
        <f>+F4-G4</f>
        <v>4509</v>
      </c>
      <c r="I4" s="15">
        <v>10</v>
      </c>
      <c r="J4" s="16">
        <f>+H4+I4</f>
        <v>4519</v>
      </c>
      <c r="K4" s="15">
        <v>0</v>
      </c>
      <c r="L4" s="16">
        <f>+J4+K4</f>
        <v>4519</v>
      </c>
      <c r="M4" s="17">
        <f>+E4/D4</f>
        <v>0.66404679217693297</v>
      </c>
      <c r="N4" s="17">
        <f>+H4/D4</f>
        <v>6.8680314384938768E-2</v>
      </c>
      <c r="O4" s="17">
        <f>+G4/D4</f>
        <v>0.26727289343812832</v>
      </c>
      <c r="P4" s="17">
        <f>+L4/D4</f>
        <v>6.883263266922561E-2</v>
      </c>
      <c r="Q4" s="16">
        <f>+G4/(1-M4)*1</f>
        <v>52230.48803046791</v>
      </c>
      <c r="R4" s="16">
        <f>+D4/12</f>
        <v>5471</v>
      </c>
      <c r="S4" s="18">
        <f>+G4/(1-M4)*1/12</f>
        <v>4352.5406692056595</v>
      </c>
    </row>
    <row r="5" spans="2:19" x14ac:dyDescent="0.4">
      <c r="B5" s="1" t="s">
        <v>32</v>
      </c>
      <c r="C5" s="2" t="s">
        <v>22</v>
      </c>
      <c r="D5" s="3">
        <v>42677</v>
      </c>
      <c r="E5" s="3">
        <v>23103</v>
      </c>
      <c r="F5" s="4">
        <f t="shared" ref="F5:F13" si="0">+D5-E5</f>
        <v>19574</v>
      </c>
      <c r="G5" s="3">
        <v>19813</v>
      </c>
      <c r="H5" s="4">
        <f t="shared" ref="H5:H13" si="1">+F5-G5</f>
        <v>-239</v>
      </c>
      <c r="I5" s="3">
        <v>-169</v>
      </c>
      <c r="J5" s="4">
        <f t="shared" ref="J5:J13" si="2">+H5+I5</f>
        <v>-408</v>
      </c>
      <c r="K5" s="3">
        <v>0</v>
      </c>
      <c r="L5" s="4">
        <f t="shared" ref="L5:L13" si="3">+J5+K5</f>
        <v>-408</v>
      </c>
      <c r="M5" s="5">
        <f t="shared" ref="M5:M13" si="4">+E5/D5</f>
        <v>0.54134545539752088</v>
      </c>
      <c r="N5" s="5">
        <f t="shared" ref="N5:N13" si="5">+H5/D5</f>
        <v>-5.6002062000609226E-3</v>
      </c>
      <c r="O5" s="5">
        <f t="shared" ref="O5:O13" si="6">+G5/D5</f>
        <v>0.46425475080254003</v>
      </c>
      <c r="P5" s="5">
        <f t="shared" ref="P5:P13" si="7">+L5/D5</f>
        <v>-9.5601846427818271E-3</v>
      </c>
      <c r="Q5" s="4">
        <f t="shared" ref="Q5:Q13" si="8">+G5/(1-M5)*1</f>
        <v>43198.089353223659</v>
      </c>
      <c r="R5" s="4">
        <f t="shared" ref="R5:R13" si="9">+D5/12</f>
        <v>3556.4166666666665</v>
      </c>
      <c r="S5" s="6">
        <f t="shared" ref="S5:S13" si="10">+G5/(1-M5)*1/12</f>
        <v>3599.8407794353047</v>
      </c>
    </row>
    <row r="6" spans="2:19" x14ac:dyDescent="0.4">
      <c r="B6" s="1" t="s">
        <v>33</v>
      </c>
      <c r="C6" s="2" t="s">
        <v>23</v>
      </c>
      <c r="D6" s="3">
        <v>35629</v>
      </c>
      <c r="E6" s="3">
        <v>24819</v>
      </c>
      <c r="F6" s="4">
        <f t="shared" si="0"/>
        <v>10810</v>
      </c>
      <c r="G6" s="3">
        <v>19002</v>
      </c>
      <c r="H6" s="4">
        <f t="shared" si="1"/>
        <v>-8192</v>
      </c>
      <c r="I6" s="3">
        <v>-273</v>
      </c>
      <c r="J6" s="4">
        <f t="shared" si="2"/>
        <v>-8465</v>
      </c>
      <c r="K6" s="3">
        <v>0</v>
      </c>
      <c r="L6" s="4">
        <f t="shared" si="3"/>
        <v>-8465</v>
      </c>
      <c r="M6" s="5">
        <f t="shared" si="4"/>
        <v>0.69659546998231781</v>
      </c>
      <c r="N6" s="5">
        <f t="shared" si="5"/>
        <v>-0.22992506104577731</v>
      </c>
      <c r="O6" s="5">
        <f t="shared" si="6"/>
        <v>0.53332959106345956</v>
      </c>
      <c r="P6" s="5">
        <f t="shared" si="7"/>
        <v>-0.23758735861236632</v>
      </c>
      <c r="Q6" s="4">
        <f t="shared" si="8"/>
        <v>62629.256059204447</v>
      </c>
      <c r="R6" s="4">
        <f t="shared" si="9"/>
        <v>2969.0833333333335</v>
      </c>
      <c r="S6" s="6">
        <f t="shared" si="10"/>
        <v>5219.1046716003702</v>
      </c>
    </row>
    <row r="7" spans="2:19" x14ac:dyDescent="0.4">
      <c r="B7" s="1" t="s">
        <v>34</v>
      </c>
      <c r="C7" s="2" t="s">
        <v>24</v>
      </c>
      <c r="D7" s="3">
        <v>33764</v>
      </c>
      <c r="E7" s="3">
        <v>20421</v>
      </c>
      <c r="F7" s="4">
        <f t="shared" si="0"/>
        <v>13343</v>
      </c>
      <c r="G7" s="3">
        <v>14353</v>
      </c>
      <c r="H7" s="4">
        <f t="shared" si="1"/>
        <v>-1010</v>
      </c>
      <c r="I7" s="3">
        <v>-1605</v>
      </c>
      <c r="J7" s="4">
        <f t="shared" si="2"/>
        <v>-2615</v>
      </c>
      <c r="K7" s="3">
        <v>-1620</v>
      </c>
      <c r="L7" s="4">
        <f t="shared" si="3"/>
        <v>-4235</v>
      </c>
      <c r="M7" s="5">
        <f t="shared" si="4"/>
        <v>0.60481578012083881</v>
      </c>
      <c r="N7" s="5">
        <f t="shared" si="5"/>
        <v>-2.9913517355763534E-2</v>
      </c>
      <c r="O7" s="5">
        <f t="shared" si="6"/>
        <v>0.42509773723492478</v>
      </c>
      <c r="P7" s="5">
        <f t="shared" si="7"/>
        <v>-0.12542945148679066</v>
      </c>
      <c r="Q7" s="4">
        <f t="shared" si="8"/>
        <v>36319.770066701647</v>
      </c>
      <c r="R7" s="4">
        <f t="shared" si="9"/>
        <v>2813.6666666666665</v>
      </c>
      <c r="S7" s="6">
        <f t="shared" si="10"/>
        <v>3026.6475055584706</v>
      </c>
    </row>
    <row r="8" spans="2:19" x14ac:dyDescent="0.4">
      <c r="B8" s="1" t="s">
        <v>35</v>
      </c>
      <c r="C8" s="2" t="s">
        <v>25</v>
      </c>
      <c r="D8" s="3">
        <v>30000</v>
      </c>
      <c r="E8" s="4">
        <f>+D8*0.55</f>
        <v>16500</v>
      </c>
      <c r="F8" s="4">
        <f t="shared" si="0"/>
        <v>13500</v>
      </c>
      <c r="G8" s="3">
        <v>12600</v>
      </c>
      <c r="H8" s="4">
        <f t="shared" si="1"/>
        <v>900</v>
      </c>
      <c r="I8" s="3">
        <v>-565</v>
      </c>
      <c r="J8" s="4">
        <f t="shared" si="2"/>
        <v>335</v>
      </c>
      <c r="K8" s="3">
        <v>0</v>
      </c>
      <c r="L8" s="4">
        <f t="shared" si="3"/>
        <v>335</v>
      </c>
      <c r="M8" s="5">
        <f t="shared" si="4"/>
        <v>0.55000000000000004</v>
      </c>
      <c r="N8" s="5">
        <f t="shared" si="5"/>
        <v>0.03</v>
      </c>
      <c r="O8" s="5">
        <f t="shared" si="6"/>
        <v>0.42</v>
      </c>
      <c r="P8" s="5">
        <f t="shared" si="7"/>
        <v>1.1166666666666667E-2</v>
      </c>
      <c r="Q8" s="4">
        <f t="shared" si="8"/>
        <v>28000.000000000004</v>
      </c>
      <c r="R8" s="4">
        <f t="shared" si="9"/>
        <v>2500</v>
      </c>
      <c r="S8" s="6">
        <f t="shared" si="10"/>
        <v>2333.3333333333335</v>
      </c>
    </row>
    <row r="9" spans="2:19" x14ac:dyDescent="0.4">
      <c r="B9" s="1" t="s">
        <v>36</v>
      </c>
      <c r="C9" s="2" t="s">
        <v>26</v>
      </c>
      <c r="D9" s="4">
        <f t="shared" ref="D9:D10" si="11">+D8*1.1</f>
        <v>33000</v>
      </c>
      <c r="E9" s="4">
        <f>+D9*0.6</f>
        <v>19800</v>
      </c>
      <c r="F9" s="4">
        <f t="shared" si="0"/>
        <v>13200</v>
      </c>
      <c r="G9" s="3">
        <v>12600</v>
      </c>
      <c r="H9" s="4">
        <f t="shared" si="1"/>
        <v>600</v>
      </c>
      <c r="I9" s="3">
        <v>-565</v>
      </c>
      <c r="J9" s="4">
        <f t="shared" si="2"/>
        <v>35</v>
      </c>
      <c r="K9" s="3">
        <v>0</v>
      </c>
      <c r="L9" s="4">
        <f t="shared" si="3"/>
        <v>35</v>
      </c>
      <c r="M9" s="5">
        <f t="shared" si="4"/>
        <v>0.6</v>
      </c>
      <c r="N9" s="5">
        <f t="shared" si="5"/>
        <v>1.8181818181818181E-2</v>
      </c>
      <c r="O9" s="5">
        <f t="shared" si="6"/>
        <v>0.38181818181818183</v>
      </c>
      <c r="P9" s="5">
        <f t="shared" si="7"/>
        <v>1.0606060606060607E-3</v>
      </c>
      <c r="Q9" s="4">
        <f t="shared" si="8"/>
        <v>31500</v>
      </c>
      <c r="R9" s="4">
        <f t="shared" si="9"/>
        <v>2750</v>
      </c>
      <c r="S9" s="6">
        <f t="shared" si="10"/>
        <v>2625</v>
      </c>
    </row>
    <row r="10" spans="2:19" x14ac:dyDescent="0.4">
      <c r="B10" s="1" t="s">
        <v>37</v>
      </c>
      <c r="C10" s="2" t="s">
        <v>27</v>
      </c>
      <c r="D10" s="4">
        <f t="shared" si="11"/>
        <v>36300</v>
      </c>
      <c r="E10" s="4">
        <f t="shared" ref="E10:E13" si="12">+D10*0.6</f>
        <v>21780</v>
      </c>
      <c r="F10" s="4">
        <f t="shared" si="0"/>
        <v>14520</v>
      </c>
      <c r="G10" s="3">
        <v>12600</v>
      </c>
      <c r="H10" s="4">
        <f t="shared" si="1"/>
        <v>1920</v>
      </c>
      <c r="I10" s="3">
        <v>-565</v>
      </c>
      <c r="J10" s="4">
        <f t="shared" si="2"/>
        <v>1355</v>
      </c>
      <c r="K10" s="3">
        <v>0</v>
      </c>
      <c r="L10" s="4">
        <f t="shared" si="3"/>
        <v>1355</v>
      </c>
      <c r="M10" s="5">
        <f t="shared" si="4"/>
        <v>0.6</v>
      </c>
      <c r="N10" s="5">
        <f t="shared" si="5"/>
        <v>5.2892561983471073E-2</v>
      </c>
      <c r="O10" s="5">
        <f t="shared" si="6"/>
        <v>0.34710743801652894</v>
      </c>
      <c r="P10" s="5">
        <f t="shared" si="7"/>
        <v>3.7327823691460052E-2</v>
      </c>
      <c r="Q10" s="4">
        <f t="shared" si="8"/>
        <v>31500</v>
      </c>
      <c r="R10" s="4">
        <f t="shared" si="9"/>
        <v>3025</v>
      </c>
      <c r="S10" s="6">
        <f t="shared" si="10"/>
        <v>2625</v>
      </c>
    </row>
    <row r="11" spans="2:19" x14ac:dyDescent="0.4">
      <c r="B11" s="1" t="s">
        <v>38</v>
      </c>
      <c r="C11" s="2" t="s">
        <v>28</v>
      </c>
      <c r="D11" s="4">
        <f>+D10*1.1</f>
        <v>39930</v>
      </c>
      <c r="E11" s="4">
        <f t="shared" si="12"/>
        <v>23958</v>
      </c>
      <c r="F11" s="4">
        <f t="shared" si="0"/>
        <v>15972</v>
      </c>
      <c r="G11" s="3">
        <v>12600</v>
      </c>
      <c r="H11" s="4">
        <f t="shared" si="1"/>
        <v>3372</v>
      </c>
      <c r="I11" s="3">
        <v>-565</v>
      </c>
      <c r="J11" s="4">
        <f t="shared" si="2"/>
        <v>2807</v>
      </c>
      <c r="K11" s="3">
        <v>0</v>
      </c>
      <c r="L11" s="4">
        <f t="shared" si="3"/>
        <v>2807</v>
      </c>
      <c r="M11" s="5">
        <f t="shared" si="4"/>
        <v>0.6</v>
      </c>
      <c r="N11" s="5">
        <f t="shared" si="5"/>
        <v>8.4447783621337341E-2</v>
      </c>
      <c r="O11" s="5">
        <f t="shared" si="6"/>
        <v>0.31555221637866265</v>
      </c>
      <c r="P11" s="5">
        <f t="shared" si="7"/>
        <v>7.0298021537690963E-2</v>
      </c>
      <c r="Q11" s="4">
        <f t="shared" si="8"/>
        <v>31500</v>
      </c>
      <c r="R11" s="4">
        <f t="shared" si="9"/>
        <v>3327.5</v>
      </c>
      <c r="S11" s="6">
        <f t="shared" si="10"/>
        <v>2625</v>
      </c>
    </row>
    <row r="12" spans="2:19" x14ac:dyDescent="0.4">
      <c r="B12" s="1" t="s">
        <v>39</v>
      </c>
      <c r="C12" s="2" t="s">
        <v>29</v>
      </c>
      <c r="D12" s="4">
        <f>+D11*1</f>
        <v>39930</v>
      </c>
      <c r="E12" s="4">
        <f t="shared" si="12"/>
        <v>23958</v>
      </c>
      <c r="F12" s="4">
        <f t="shared" si="0"/>
        <v>15972</v>
      </c>
      <c r="G12" s="3">
        <v>12600</v>
      </c>
      <c r="H12" s="4">
        <f t="shared" si="1"/>
        <v>3372</v>
      </c>
      <c r="I12" s="3">
        <v>-565</v>
      </c>
      <c r="J12" s="4">
        <f t="shared" si="2"/>
        <v>2807</v>
      </c>
      <c r="K12" s="3">
        <v>0</v>
      </c>
      <c r="L12" s="4">
        <f t="shared" si="3"/>
        <v>2807</v>
      </c>
      <c r="M12" s="5">
        <f t="shared" si="4"/>
        <v>0.6</v>
      </c>
      <c r="N12" s="5">
        <f t="shared" si="5"/>
        <v>8.4447783621337341E-2</v>
      </c>
      <c r="O12" s="5">
        <f t="shared" si="6"/>
        <v>0.31555221637866265</v>
      </c>
      <c r="P12" s="5">
        <f t="shared" si="7"/>
        <v>7.0298021537690963E-2</v>
      </c>
      <c r="Q12" s="4">
        <f t="shared" si="8"/>
        <v>31500</v>
      </c>
      <c r="R12" s="4">
        <f t="shared" si="9"/>
        <v>3327.5</v>
      </c>
      <c r="S12" s="6">
        <f t="shared" si="10"/>
        <v>2625</v>
      </c>
    </row>
    <row r="13" spans="2:19" ht="19.5" thickBot="1" x14ac:dyDescent="0.45">
      <c r="B13" s="7" t="s">
        <v>40</v>
      </c>
      <c r="C13" s="8" t="s">
        <v>30</v>
      </c>
      <c r="D13" s="9">
        <f>+D12*1</f>
        <v>39930</v>
      </c>
      <c r="E13" s="9">
        <f t="shared" si="12"/>
        <v>23958</v>
      </c>
      <c r="F13" s="9">
        <f t="shared" si="0"/>
        <v>15972</v>
      </c>
      <c r="G13" s="10">
        <v>12600</v>
      </c>
      <c r="H13" s="9">
        <f t="shared" si="1"/>
        <v>3372</v>
      </c>
      <c r="I13" s="10">
        <v>-565</v>
      </c>
      <c r="J13" s="9">
        <f t="shared" si="2"/>
        <v>2807</v>
      </c>
      <c r="K13" s="10">
        <v>0</v>
      </c>
      <c r="L13" s="9">
        <f t="shared" si="3"/>
        <v>2807</v>
      </c>
      <c r="M13" s="11">
        <f t="shared" si="4"/>
        <v>0.6</v>
      </c>
      <c r="N13" s="11">
        <f t="shared" si="5"/>
        <v>8.4447783621337341E-2</v>
      </c>
      <c r="O13" s="11">
        <f t="shared" si="6"/>
        <v>0.31555221637866265</v>
      </c>
      <c r="P13" s="11">
        <f t="shared" si="7"/>
        <v>7.0298021537690963E-2</v>
      </c>
      <c r="Q13" s="9">
        <f t="shared" si="8"/>
        <v>31500</v>
      </c>
      <c r="R13" s="9">
        <f t="shared" si="9"/>
        <v>3327.5</v>
      </c>
      <c r="S13" s="12">
        <f t="shared" si="10"/>
        <v>2625</v>
      </c>
    </row>
  </sheetData>
  <mergeCells count="1">
    <mergeCell ref="B1:J1"/>
  </mergeCells>
  <phoneticPr fontId="2"/>
  <pageMargins left="0.7" right="0.7" top="0.75" bottom="0.75" header="0.3" footer="0.3"/>
  <pageSetup paperSize="9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2023-06-14T01:54:43Z</cp:lastPrinted>
  <dcterms:created xsi:type="dcterms:W3CDTF">2023-04-13T06:29:44Z</dcterms:created>
  <dcterms:modified xsi:type="dcterms:W3CDTF">2023-06-14T01:54:50Z</dcterms:modified>
</cp:coreProperties>
</file>